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9735" tabRatio="937" activeTab="0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" sheetId="6" r:id="rId6"/>
    <sheet name="Anexo 3 - Garantias" sheetId="7" r:id="rId7"/>
    <sheet name="Anexo 4 -Operações de Crédito " sheetId="8" r:id="rId8"/>
    <sheet name="Anexo 5 - Disponibilidade e RP" sheetId="9" r:id="rId9"/>
    <sheet name="Anexo 5 - Disp. RP(Consorciado)" sheetId="10" r:id="rId10"/>
    <sheet name="Anexo 5 - Disp. e RP(Consórcio)" sheetId="11" r:id="rId11"/>
    <sheet name="Anexo 6 - Simplificado" sheetId="12" r:id="rId12"/>
    <sheet name="Plan1" sheetId="13" r:id="rId13"/>
  </sheets>
  <definedNames>
    <definedName name="_xlnm.Print_Area" localSheetId="6">'Anexo 3 - Garantias'!$A$1:$D$35</definedName>
    <definedName name="_xlnm.Print_Area" localSheetId="7">'Anexo 4 -Operações de Crédito '!$A$1:$C$9</definedName>
    <definedName name="_xlnm.Print_Area" localSheetId="8">'Anexo 5 - Disponibilidade e RP'!$A$1:$G$41</definedName>
    <definedName name="_xlnm.Print_Area" localSheetId="11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8">#REF!,#REF!</definedName>
    <definedName name="Planilha_1ÁreaTotal" localSheetId="11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8">#REF!</definedName>
    <definedName name="Planilha_1CabGráfico" localSheetId="11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8">#REF!,#REF!</definedName>
    <definedName name="Planilha_1TítCols" localSheetId="11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8">#REF!</definedName>
    <definedName name="Planilha_1TítLins" localSheetId="11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8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8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8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8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8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8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8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8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8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8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<sst xmlns="http://schemas.openxmlformats.org/spreadsheetml/2006/main" count="721" uniqueCount="382">
  <si>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</si>
  <si>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</si>
  <si>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</si>
  <si>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</si>
  <si>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</si>
  <si>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</si>
  <si>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</si>
  <si>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</si>
  <si>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</si>
  <si>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</si>
  <si>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</si>
  <si>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</si>
  <si>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</si>
  <si>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</si>
  <si>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</si>
  <si>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</si>
  <si>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</si>
  <si>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</si>
  <si>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</si>
  <si>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</si>
  <si>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</si>
  <si>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</si>
  <si>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</si>
  <si>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</si>
  <si>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</si>
  <si>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</si>
  <si>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</si>
  <si>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</si>
  <si>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</si>
  <si>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</si>
  <si>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</si>
  <si>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</si>
  <si>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</si>
  <si>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</si>
  <si>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</si>
  <si>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</si>
  <si>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</si>
  <si>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</si>
  <si>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</si>
  <si>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</si>
  <si>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</si>
  <si>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</si>
  <si>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</si>
  <si>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</si>
  <si>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</si>
  <si>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</si>
  <si>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</si>
  <si>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</si>
  <si>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</si>
  <si>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</si>
  <si>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</si>
  <si>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</si>
  <si>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</si>
  <si>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</si>
  <si>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</si>
  <si>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</si>
  <si>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</si>
  <si>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</si>
  <si>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</si>
  <si>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</si>
  <si>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</si>
  <si>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</si>
  <si>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</si>
  <si>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</si>
  <si>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</si>
  <si>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</si>
  <si>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</si>
  <si>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</si>
  <si>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</si>
  <si>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</si>
  <si>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</si>
  <si>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</si>
  <si>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</si>
  <si>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</si>
  <si>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</si>
  <si>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</si>
  <si>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</si>
  <si>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</si>
  <si>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</si>
  <si>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</si>
  <si>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</si>
  <si>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</si>
  <si>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</si>
  <si>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</si>
  <si>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</si>
  <si>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</si>
  <si>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</si>
  <si>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</si>
  <si>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</si>
  <si>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</si>
  <si>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</si>
  <si>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</si>
  <si>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</si>
  <si>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</si>
  <si>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</si>
  <si>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</si>
  <si>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</si>
  <si>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</si>
  <si>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</si>
  <si>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</si>
  <si>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</si>
  <si>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</si>
  <si>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</si>
  <si>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</si>
  <si>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</si>
  <si>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</si>
  <si>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</si>
  <si>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</si>
  <si>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</si>
  <si>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</si>
  <si>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</si>
  <si>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</si>
  <si>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</si>
  <si>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</si>
  <si>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</si>
  <si>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</si>
  <si>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</si>
  <si>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</si>
  <si>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</si>
  <si>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</si>
  <si>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</si>
  <si>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</si>
  <si>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</si>
  <si>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</si>
  <si>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</si>
  <si>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</si>
  <si>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</si>
  <si>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</si>
  <si>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</si>
  <si>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</si>
  <si>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</si>
  <si>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</si>
  <si>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</si>
  <si>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</si>
  <si>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</si>
  <si>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</si>
  <si>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</si>
  <si>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</si>
  <si>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</si>
  <si>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</si>
  <si>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</si>
  <si>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</si>
  <si>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</si>
  <si>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</si>
  <si>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</si>
  <si>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</si>
  <si>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</si>
  <si>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</si>
  <si>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</si>
  <si>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</si>
  <si>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</si>
  <si>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</si>
  <si>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</si>
  <si>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</si>
  <si>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</si>
  <si>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</si>
  <si>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</si>
  <si>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</si>
  <si>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</si>
  <si>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</si>
  <si>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</si>
  <si>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</si>
  <si>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</si>
  <si>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</si>
  <si>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</si>
  <si>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</si>
  <si>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</si>
  <si>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</si>
  <si>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</si>
  <si>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</si>
  <si>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</si>
  <si>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</si>
  <si>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</si>
  <si>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</si>
  <si>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</si>
  <si>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</si>
  <si>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</si>
  <si>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</si>
  <si>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</si>
  <si>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</si>
  <si>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</si>
  <si>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</si>
  <si>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</si>
  <si>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</si>
  <si>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</si>
  <si>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</si>
  <si>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</si>
  <si>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</si>
  <si>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</si>
  <si>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</si>
  <si>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</si>
  <si>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</si>
  <si>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</si>
  <si>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</si>
  <si>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</si>
  <si>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</si>
  <si>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COM PESSOAL (RECURSOS PRÓPRIOS) (IV)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</si>
  <si>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</si>
  <si>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</si>
  <si>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</si>
  <si>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</si>
  <si>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</si>
  <si>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</si>
  <si>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</si>
  <si>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</si>
  <si>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</si>
  <si>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</si>
  <si>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</si>
  <si>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</si>
  <si>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</si>
  <si>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</si>
  <si>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</si>
  <si>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</si>
  <si>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RGF – ANEXO 5 (Portaria STN nº 72/2012, art. 15, inciso IV, a)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</si>
  <si>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</si>
  <si>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</si>
  <si>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</si>
  <si>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</si>
  <si>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</si>
  <si>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</si>
  <si>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</si>
  <si>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</si>
  <si>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</si>
  <si>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</si>
  <si>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</si>
  <si>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</si>
  <si>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</si>
  <si>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</si>
  <si>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</si>
  <si>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</si>
  <si>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</si>
  <si>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</si>
  <si>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</si>
  <si>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</si>
  <si>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</si>
  <si>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</si>
  <si>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</si>
  <si>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DOS RECURSOS VINCULADOS (IV)</t>
  </si>
  <si>
    <t>TOTAL DOS RECURSOS NÃO VINCULADOS (V)</t>
  </si>
  <si>
    <t>TOTAL DO ENTE MAIS CONSÓRCIO PÚBLICO (VII) = (III + VI)</t>
  </si>
  <si>
    <t>DEMONSTRATIVO DA DISPONIBILIDADE DE CAIXA DOS RESTOS A PAGAR</t>
  </si>
  <si>
    <t>Tabela 5 – Demonstrativo da Disponibilidade de Caixa e dos Restos a Pagar</t>
  </si>
  <si>
    <t>Tabela 5.2 – Demonstrativo da Disponibilidade de Caixa e dos Restos a Pagar do Consórcio Público</t>
  </si>
  <si>
    <t xml:space="preserve"> RGF – ANEXO 5 (LRF, art. 55, Inciso III, alínea "a" e Portaria STN nº 72/2012, art. 11, § 2º)</t>
  </si>
  <si>
    <t>Tabela 5.1 – Demonstrativo da Disponibilidade de Caixa e de Restos a Pagar (Consórcio Público com Insuficiência de Caixa)</t>
  </si>
  <si>
    <t xml:space="preserve"> RGF - ANEXO 1 (Portaria STN nº 72/2012, art. 11, I)</t>
  </si>
  <si>
    <t xml:space="preserve">OPERAÇÕES VEDADAS </t>
  </si>
  <si>
    <t>RECEITA CORRENTE LÍQUIDA</t>
  </si>
  <si>
    <t>VALOR ATÉ O BIMESTRE</t>
  </si>
  <si>
    <t>Receita Corrente líquida</t>
  </si>
  <si>
    <t>TOTAL DOS RECURSOS NÃO VINCULADOS - Contrato de Rateio (II)</t>
  </si>
  <si>
    <t>TOTAL DOS RECURSOS VINCULADOS - Contrato de Rateio (I)</t>
  </si>
  <si>
    <t>TOTAL (IV) = (I + II + III)</t>
  </si>
  <si>
    <t>&lt; Identificação do Recurso Vinculado - Contrato de Rateio &gt;</t>
  </si>
  <si>
    <t>&lt; Identificação do Recurso Não Vinculado - Contrato de Rateio &gt;</t>
  </si>
  <si>
    <t>TOTAL DOS RECURSOS PRÓPRIOS (III)</t>
  </si>
  <si>
    <t>&lt; Identificação do Recurso Próprio &gt;</t>
  </si>
  <si>
    <t>(c = a + b)</t>
  </si>
  <si>
    <t>DESPESA TOTAL COM PESSOAL - DTP (III) = (I - II)</t>
  </si>
  <si>
    <t>DESPESA COM PESSOAL (CONTRATO DE RATEIO) (III) = (I - II)</t>
  </si>
  <si>
    <t>DESPESA TOTAL COM PESSOAL - DTP (V) = (III + IV)</t>
  </si>
  <si>
    <t>RGF/Tabela 1.4 - Demonstrativo da Despesa com Pessoal - Ente Consorciado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</si>
  <si>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</si>
  <si>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</si>
  <si>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</si>
  <si>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</si>
  <si>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</si>
  <si>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</si>
  <si>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</si>
  <si>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</si>
  <si>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</si>
  <si>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</si>
  <si>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</si>
  <si>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</si>
  <si>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</si>
  <si>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</si>
  <si>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</si>
  <si>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</si>
  <si>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</si>
  <si>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</si>
  <si>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</si>
  <si>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</si>
  <si>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</si>
  <si>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</si>
  <si>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</si>
  <si>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</si>
  <si>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</si>
  <si>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</si>
  <si>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</si>
  <si>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</si>
  <si>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</si>
  <si>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</si>
  <si>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</si>
  <si>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</si>
  <si>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</si>
  <si>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</si>
  <si>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</si>
  <si>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</si>
  <si>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</si>
  <si>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</si>
  <si>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</si>
  <si>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</si>
  <si>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</si>
  <si>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</si>
  <si>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</si>
  <si>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</si>
  <si>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</si>
  <si>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</si>
  <si>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</si>
  <si>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</si>
  <si>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</si>
  <si>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</si>
  <si>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</si>
  <si>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r>
      <t>INSUFICIÊNCIA VERIFICADA NO CONSÓRCIO PÚBLICO (Disponibilidade de caixa negativa rateada entre os entes consorciados)</t>
    </r>
    <r>
      <rPr>
        <b/>
        <vertAlign val="superscript"/>
        <sz val="8"/>
        <rFont val="Times New Roman"/>
        <family val="1"/>
      </rPr>
      <t>1</t>
    </r>
  </si>
  <si>
    <r>
      <t>REGIME PRÓPRIO DE PREVIDÊNCIA DOS SERVIDORES</t>
    </r>
    <r>
      <rPr>
        <vertAlign val="superscript"/>
        <sz val="8"/>
        <rFont val="Times New Roman"/>
        <family val="1"/>
      </rPr>
      <t>2</t>
    </r>
  </si>
  <si>
    <t>2. A disponibilidade de caixa do RPPS está comprometida com o Passivo Atuarial.</t>
  </si>
  <si>
    <t>1. Os valores de insuficiência nos consórcios deverão ser informados com o sinal negativo na coluna de "Disponibilidades de Caixa Líquida (Antes da Inscrição em Restos a Pagar não Processados do Exercício)".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</si>
  <si>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</si>
  <si>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</si>
  <si>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</si>
  <si>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</si>
  <si>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</si>
  <si>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</si>
  <si>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</si>
  <si>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</si>
  <si>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</si>
  <si>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</si>
  <si>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</si>
  <si>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</si>
  <si>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</si>
  <si>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</si>
  <si>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</si>
  <si>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</si>
  <si>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</si>
  <si>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</si>
  <si>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</si>
  <si>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</si>
  <si>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</si>
  <si>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</si>
  <si>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</si>
  <si>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</si>
  <si>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</si>
  <si>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TOTAL (VI) = (IV + V)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</si>
  <si>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</si>
  <si>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</si>
  <si>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</si>
  <si>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</si>
  <si>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</si>
  <si>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</si>
  <si>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</si>
  <si>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</si>
  <si>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RGFPREF50-</t>
  </si>
  <si>
    <t>V2015.1</t>
  </si>
  <si>
    <t>MUNICPIO DE AMARANTE DO MARANHÃO</t>
  </si>
  <si>
    <t>PREFEITA MUNICPLA DE AMARANTE</t>
  </si>
  <si>
    <t>JULHO A DEZEMBRO DE 2015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</si>
  <si>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</si>
  <si>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</si>
  <si>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</si>
  <si>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</si>
  <si>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</si>
  <si>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</si>
  <si>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</si>
  <si>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</si>
  <si>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</si>
  <si>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</si>
  <si>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</si>
  <si>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</si>
  <si>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MUNICIPIO DE AMARANTE DO MARANHÃO</t>
  </si>
  <si>
    <t>PREFEITURA MUNICIPAL DE AMARANTE DO MARANHÃO</t>
  </si>
  <si>
    <t>KILHO A DEZEMBRO DE 2015</t>
  </si>
  <si>
    <t>MUNICIPIO DE  AMARANTE DO MARANHÃO</t>
  </si>
  <si>
    <t>JULHO A AGOSTO DE 2015</t>
  </si>
  <si>
    <t>PREFEITURA MUNICIPAL DE AMRANTE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</si>
  <si>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</si>
  <si>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</si>
  <si>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</si>
  <si>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</si>
  <si>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</si>
  <si>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</si>
  <si>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>MURAL DA PREFEITURA</t>
  </si>
  <si>
    <t>http://amarante.ma.gov.br/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</si>
</sst>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37" fontId="3" fillId="0" borderId="0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0" fontId="3" fillId="0" borderId="22" xfId="0" applyNumberFormat="1" applyFont="1" applyBorder="1" applyAlignment="1">
      <alignment horizontal="center" vertical="top" wrapText="1"/>
    </xf>
    <xf numFmtId="40" fontId="3" fillId="34" borderId="21" xfId="0" applyNumberFormat="1" applyFont="1" applyFill="1" applyBorder="1" applyAlignment="1">
      <alignment horizontal="center" vertical="top" wrapText="1"/>
    </xf>
    <xf numFmtId="40" fontId="3" fillId="0" borderId="18" xfId="0" applyNumberFormat="1" applyFont="1" applyBorder="1" applyAlignment="1">
      <alignment horizontal="right" vertical="top" wrapText="1"/>
    </xf>
    <xf numFmtId="40" fontId="3" fillId="0" borderId="10" xfId="0" applyNumberFormat="1" applyFont="1" applyBorder="1" applyAlignment="1">
      <alignment horizontal="right" vertical="top" wrapText="1"/>
    </xf>
    <xf numFmtId="40" fontId="3" fillId="0" borderId="19" xfId="0" applyNumberFormat="1" applyFont="1" applyBorder="1" applyAlignment="1">
      <alignment horizontal="right" vertical="top" wrapText="1"/>
    </xf>
    <xf numFmtId="40" fontId="3" fillId="0" borderId="2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16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0" fontId="2" fillId="35" borderId="17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37" fontId="3" fillId="35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1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0" fillId="0" borderId="0" xfId="48">
      <alignment/>
      <protection/>
    </xf>
    <xf numFmtId="164" fontId="3" fillId="0" borderId="0" xfId="48" applyNumberFormat="1" applyFont="1" applyFill="1" applyAlignment="1">
      <alignment horizontal="right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2" fillId="0" borderId="0" xfId="48" applyNumberFormat="1" applyFont="1" applyFill="1" applyBorder="1" applyAlignment="1">
      <alignment horizontal="center" vertical="top" wrapText="1"/>
      <protection/>
    </xf>
    <xf numFmtId="0" fontId="2" fillId="35" borderId="21" xfId="48" applyNumberFormat="1" applyFont="1" applyFill="1" applyBorder="1" applyAlignment="1">
      <alignment horizontal="center" vertical="top" wrapText="1"/>
      <protection/>
    </xf>
    <xf numFmtId="0" fontId="3" fillId="0" borderId="0" xfId="48" applyNumberFormat="1" applyFont="1" applyFill="1" applyBorder="1" applyAlignment="1">
      <alignment/>
      <protection/>
    </xf>
    <xf numFmtId="0" fontId="0" fillId="0" borderId="0" xfId="48" applyBorder="1">
      <alignment/>
      <protection/>
    </xf>
    <xf numFmtId="0" fontId="3" fillId="0" borderId="0" xfId="48" applyNumberFormat="1" applyFont="1" applyFill="1" applyBorder="1" applyAlignment="1">
      <alignment horizontal="left"/>
      <protection/>
    </xf>
    <xf numFmtId="0" fontId="3" fillId="0" borderId="0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 horizontal="left" indent="1"/>
      <protection/>
    </xf>
    <xf numFmtId="0" fontId="3" fillId="0" borderId="15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4" xfId="48" applyNumberFormat="1" applyFont="1" applyFill="1" applyBorder="1" applyAlignment="1">
      <alignment horizontal="center"/>
      <protection/>
    </xf>
    <xf numFmtId="0" fontId="3" fillId="35" borderId="14" xfId="48" applyNumberFormat="1" applyFont="1" applyFill="1" applyBorder="1" applyAlignment="1">
      <alignment/>
      <protection/>
    </xf>
    <xf numFmtId="0" fontId="3" fillId="0" borderId="12" xfId="48" applyNumberFormat="1" applyFont="1" applyFill="1" applyBorder="1" applyAlignment="1">
      <alignment/>
      <protection/>
    </xf>
    <xf numFmtId="0" fontId="0" fillId="0" borderId="0" xfId="48" applyFill="1">
      <alignment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35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40" fontId="3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35" borderId="1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/>
    </xf>
    <xf numFmtId="10" fontId="3" fillId="0" borderId="22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indent="1"/>
    </xf>
    <xf numFmtId="4" fontId="3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3" fillId="35" borderId="19" xfId="0" applyNumberFormat="1" applyFont="1" applyFill="1" applyBorder="1" applyAlignment="1">
      <alignment horizontal="center"/>
    </xf>
    <xf numFmtId="49" fontId="13" fillId="35" borderId="20" xfId="0" applyNumberFormat="1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6" xfId="48" applyNumberFormat="1" applyFont="1" applyFill="1" applyBorder="1" applyAlignment="1">
      <alignment horizontal="center" vertical="top" wrapText="1"/>
      <protection/>
    </xf>
    <xf numFmtId="0" fontId="2" fillId="35" borderId="22" xfId="48" applyNumberFormat="1" applyFont="1" applyFill="1" applyBorder="1" applyAlignment="1">
      <alignment horizontal="center"/>
      <protection/>
    </xf>
    <xf numFmtId="0" fontId="2" fillId="0" borderId="22" xfId="48" applyNumberFormat="1" applyFont="1" applyFill="1" applyBorder="1" applyAlignment="1">
      <alignment horizontal="center"/>
      <protection/>
    </xf>
    <xf numFmtId="0" fontId="13" fillId="35" borderId="23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/>
    </xf>
    <xf numFmtId="0" fontId="13" fillId="35" borderId="11" xfId="0" applyNumberFormat="1" applyFont="1" applyFill="1" applyBorder="1" applyAlignment="1">
      <alignment horizontal="center" vertical="top" wrapText="1"/>
    </xf>
    <xf numFmtId="0" fontId="13" fillId="35" borderId="16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/>
    </xf>
    <xf numFmtId="0" fontId="2" fillId="35" borderId="14" xfId="48" applyNumberFormat="1" applyFont="1" applyFill="1" applyBorder="1" applyAlignment="1">
      <alignment horizontal="center"/>
      <protection/>
    </xf>
    <xf numFmtId="0" fontId="2" fillId="35" borderId="17" xfId="48" applyNumberFormat="1" applyFont="1" applyFill="1" applyBorder="1" applyAlignment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7" xfId="48" applyFont="1" applyBorder="1" applyAlignment="1" applyProtection="1">
      <alignment horizontal="left" vertical="center"/>
      <protection/>
    </xf>
    <xf numFmtId="0" fontId="44" fillId="0" borderId="27" xfId="48" applyFont="1" applyBorder="1" applyAlignment="1" applyProtection="1">
      <alignment horizontal="left" vertical="center" wrapText="1"/>
      <protection/>
    </xf>
    <xf numFmtId="0" fontId="62" fillId="36" borderId="27" xfId="48" applyFont="1" applyFill="1" applyBorder="1" applyAlignment="1" applyProtection="1">
      <alignment horizontal="left" vertical="center"/>
      <protection/>
    </xf>
    <xf numFmtId="0" fontId="0" fillId="0" borderId="27" xfId="48" applyFont="1" applyBorder="1" applyAlignment="1" applyProtection="1">
      <alignment horizontal="left" vertical="center" wrapText="1"/>
      <protection/>
    </xf>
    <xf numFmtId="0" fontId="0" fillId="0" borderId="28" xfId="48" applyBorder="1" applyAlignment="1" applyProtection="1">
      <alignment horizontal="left" vertical="center" wrapText="1"/>
      <protection/>
    </xf>
    <xf numFmtId="40" fontId="2" fillId="0" borderId="19" xfId="48" applyNumberFormat="1" applyFont="1" applyFill="1" applyBorder="1" applyAlignment="1">
      <alignment/>
      <protection/>
    </xf>
    <xf numFmtId="40" fontId="2" fillId="0" borderId="20" xfId="48" applyNumberFormat="1" applyFont="1" applyFill="1" applyBorder="1" applyAlignment="1">
      <alignment/>
      <protection/>
    </xf>
    <xf numFmtId="40" fontId="2" fillId="0" borderId="21" xfId="48" applyNumberFormat="1" applyFont="1" applyFill="1" applyBorder="1" applyAlignment="1">
      <alignment/>
      <protection/>
    </xf>
    <xf numFmtId="10" fontId="2" fillId="35" borderId="22" xfId="50" applyNumberFormat="1" applyFont="1" applyFill="1" applyBorder="1" applyAlignment="1">
      <alignment horizontal="center"/>
    </xf>
    <xf numFmtId="10" fontId="2" fillId="0" borderId="22" xfId="48" applyNumberFormat="1" applyFont="1" applyFill="1" applyBorder="1" applyAlignment="1">
      <alignment horizontal="center"/>
      <protection/>
    </xf>
    <xf numFmtId="10" fontId="2" fillId="0" borderId="22" xfId="50" applyNumberFormat="1" applyFont="1" applyFill="1" applyBorder="1" applyAlignment="1">
      <alignment horizontal="center"/>
    </xf>
    <xf numFmtId="40" fontId="3" fillId="2" borderId="20" xfId="48" applyNumberFormat="1" applyFont="1" applyFill="1" applyBorder="1" applyAlignment="1" applyProtection="1">
      <alignment/>
      <protection locked="0"/>
    </xf>
    <xf numFmtId="40" fontId="3" fillId="2" borderId="11" xfId="48" applyNumberFormat="1" applyFont="1" applyFill="1" applyBorder="1" applyAlignment="1" applyProtection="1">
      <alignment/>
      <protection locked="0"/>
    </xf>
    <xf numFmtId="40" fontId="3" fillId="2" borderId="21" xfId="48" applyNumberFormat="1" applyFont="1" applyFill="1" applyBorder="1" applyAlignment="1" applyProtection="1">
      <alignment/>
      <protection locked="0"/>
    </xf>
    <xf numFmtId="40" fontId="3" fillId="2" borderId="16" xfId="48" applyNumberFormat="1" applyFont="1" applyFill="1" applyBorder="1" applyAlignment="1" applyProtection="1">
      <alignment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43" fontId="3" fillId="0" borderId="19" xfId="52" applyFont="1" applyFill="1" applyBorder="1" applyAlignment="1">
      <alignment/>
    </xf>
    <xf numFmtId="43" fontId="0" fillId="0" borderId="19" xfId="52" applyFont="1" applyFill="1" applyBorder="1" applyAlignment="1">
      <alignment/>
    </xf>
    <xf numFmtId="43" fontId="12" fillId="0" borderId="20" xfId="52" applyFont="1" applyFill="1" applyBorder="1" applyAlignment="1">
      <alignment horizontal="center"/>
    </xf>
    <xf numFmtId="43" fontId="3" fillId="0" borderId="20" xfId="52" applyFont="1" applyFill="1" applyBorder="1" applyAlignment="1">
      <alignment/>
    </xf>
    <xf numFmtId="43" fontId="0" fillId="0" borderId="20" xfId="52" applyFont="1" applyFill="1" applyBorder="1" applyAlignment="1">
      <alignment/>
    </xf>
    <xf numFmtId="43" fontId="3" fillId="0" borderId="10" xfId="52" applyFont="1" applyFill="1" applyBorder="1" applyAlignment="1">
      <alignment/>
    </xf>
    <xf numFmtId="43" fontId="12" fillId="35" borderId="22" xfId="52" applyFont="1" applyFill="1" applyBorder="1" applyAlignment="1">
      <alignment horizontal="center"/>
    </xf>
    <xf numFmtId="43" fontId="3" fillId="35" borderId="22" xfId="52" applyFont="1" applyFill="1" applyBorder="1" applyAlignment="1">
      <alignment/>
    </xf>
    <xf numFmtId="43" fontId="0" fillId="35" borderId="22" xfId="52" applyFont="1" applyFill="1" applyBorder="1" applyAlignment="1">
      <alignment/>
    </xf>
    <xf numFmtId="43" fontId="0" fillId="0" borderId="21" xfId="52" applyFont="1" applyFill="1" applyBorder="1" applyAlignment="1">
      <alignment/>
    </xf>
    <xf numFmtId="43" fontId="12" fillId="2" borderId="20" xfId="52" applyFont="1" applyFill="1" applyBorder="1" applyAlignment="1" applyProtection="1">
      <alignment horizontal="center"/>
      <protection locked="0"/>
    </xf>
    <xf numFmtId="43" fontId="3" fillId="2" borderId="20" xfId="52" applyFont="1" applyFill="1" applyBorder="1" applyAlignment="1" applyProtection="1">
      <alignment/>
      <protection locked="0"/>
    </xf>
    <xf numFmtId="43" fontId="3" fillId="2" borderId="0" xfId="52" applyFont="1" applyFill="1" applyBorder="1" applyAlignment="1" applyProtection="1">
      <alignment/>
      <protection locked="0"/>
    </xf>
    <xf numFmtId="43" fontId="12" fillId="2" borderId="21" xfId="52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" fillId="35" borderId="21" xfId="0" applyNumberFormat="1" applyFont="1" applyFill="1" applyBorder="1" applyAlignment="1" applyProtection="1">
      <alignment horizontal="center" vertical="top" wrapText="1"/>
      <protection/>
    </xf>
    <xf numFmtId="0" fontId="2" fillId="35" borderId="15" xfId="0" applyNumberFormat="1" applyFont="1" applyFill="1" applyBorder="1" applyAlignment="1" applyProtection="1">
      <alignment horizontal="center" vertical="top" wrapText="1"/>
      <protection/>
    </xf>
    <xf numFmtId="0" fontId="2" fillId="35" borderId="21" xfId="48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3" fontId="3" fillId="0" borderId="19" xfId="52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3" fontId="12" fillId="0" borderId="20" xfId="52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33" borderId="0" xfId="0" applyNumberFormat="1" applyFont="1" applyFill="1" applyBorder="1" applyAlignment="1" applyProtection="1">
      <alignment horizontal="left" indent="1"/>
      <protection/>
    </xf>
    <xf numFmtId="0" fontId="3" fillId="33" borderId="15" xfId="0" applyNumberFormat="1" applyFont="1" applyFill="1" applyBorder="1" applyAlignment="1" applyProtection="1">
      <alignment horizontal="left" inden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35" borderId="14" xfId="0" applyNumberFormat="1" applyFont="1" applyFill="1" applyBorder="1" applyAlignment="1" applyProtection="1">
      <alignment/>
      <protection/>
    </xf>
    <xf numFmtId="40" fontId="3" fillId="0" borderId="14" xfId="0" applyNumberFormat="1" applyFont="1" applyFill="1" applyBorder="1" applyAlignment="1" applyProtection="1">
      <alignment horizontal="center"/>
      <protection/>
    </xf>
    <xf numFmtId="40" fontId="3" fillId="0" borderId="12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3" fontId="12" fillId="0" borderId="21" xfId="52" applyFont="1" applyFill="1" applyBorder="1" applyAlignment="1" applyProtection="1">
      <alignment horizontal="center"/>
      <protection/>
    </xf>
    <xf numFmtId="43" fontId="3" fillId="0" borderId="21" xfId="52" applyFont="1" applyFill="1" applyBorder="1" applyAlignment="1" applyProtection="1">
      <alignment/>
      <protection/>
    </xf>
    <xf numFmtId="43" fontId="3" fillId="2" borderId="26" xfId="52" applyFont="1" applyFill="1" applyBorder="1" applyAlignment="1" applyProtection="1">
      <alignment/>
      <protection locked="0"/>
    </xf>
    <xf numFmtId="43" fontId="3" fillId="0" borderId="22" xfId="52" applyFont="1" applyFill="1" applyBorder="1" applyAlignment="1" applyProtection="1">
      <alignment/>
      <protection/>
    </xf>
    <xf numFmtId="43" fontId="3" fillId="35" borderId="22" xfId="52" applyFont="1" applyFill="1" applyBorder="1" applyAlignment="1" applyProtection="1">
      <alignment/>
      <protection/>
    </xf>
    <xf numFmtId="43" fontId="3" fillId="2" borderId="17" xfId="52" applyFont="1" applyFill="1" applyBorder="1" applyAlignment="1" applyProtection="1">
      <alignment horizontal="center"/>
      <protection locked="0"/>
    </xf>
    <xf numFmtId="43" fontId="3" fillId="2" borderId="17" xfId="52" applyFont="1" applyFill="1" applyBorder="1" applyAlignment="1" applyProtection="1">
      <alignment/>
      <protection locked="0"/>
    </xf>
    <xf numFmtId="0" fontId="2" fillId="35" borderId="17" xfId="0" applyFont="1" applyFill="1" applyBorder="1" applyAlignment="1">
      <alignment horizontal="right"/>
    </xf>
    <xf numFmtId="43" fontId="3" fillId="35" borderId="17" xfId="52" applyFont="1" applyFill="1" applyBorder="1" applyAlignment="1">
      <alignment/>
    </xf>
    <xf numFmtId="10" fontId="3" fillId="0" borderId="17" xfId="50" applyNumberFormat="1" applyFont="1" applyFill="1" applyBorder="1" applyAlignment="1">
      <alignment/>
    </xf>
    <xf numFmtId="10" fontId="3" fillId="35" borderId="17" xfId="50" applyNumberFormat="1" applyFont="1" applyFill="1" applyBorder="1" applyAlignment="1">
      <alignment/>
    </xf>
    <xf numFmtId="43" fontId="3" fillId="2" borderId="10" xfId="52" applyFont="1" applyFill="1" applyBorder="1" applyAlignment="1" applyProtection="1">
      <alignment/>
      <protection locked="0"/>
    </xf>
    <xf numFmtId="43" fontId="3" fillId="2" borderId="22" xfId="52" applyFont="1" applyFill="1" applyBorder="1" applyAlignment="1" applyProtection="1">
      <alignment/>
      <protection locked="0"/>
    </xf>
    <xf numFmtId="4" fontId="3" fillId="2" borderId="10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/>
      <protection locked="0"/>
    </xf>
    <xf numFmtId="4" fontId="3" fillId="2" borderId="26" xfId="0" applyNumberFormat="1" applyFont="1" applyFill="1" applyBorder="1" applyAlignment="1" applyProtection="1">
      <alignment/>
      <protection locked="0"/>
    </xf>
    <xf numFmtId="4" fontId="3" fillId="2" borderId="21" xfId="0" applyNumberFormat="1" applyFont="1" applyFill="1" applyBorder="1" applyAlignment="1" applyProtection="1">
      <alignment/>
      <protection locked="0"/>
    </xf>
    <xf numFmtId="4" fontId="3" fillId="2" borderId="18" xfId="0" applyNumberFormat="1" applyFont="1" applyFill="1" applyBorder="1" applyAlignment="1" applyProtection="1">
      <alignment/>
      <protection locked="0"/>
    </xf>
    <xf numFmtId="4" fontId="3" fillId="2" borderId="19" xfId="0" applyNumberFormat="1" applyFont="1" applyFill="1" applyBorder="1" applyAlignment="1" applyProtection="1">
      <alignment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right" vertical="top" wrapText="1"/>
      <protection locked="0"/>
    </xf>
    <xf numFmtId="10" fontId="3" fillId="2" borderId="22" xfId="0" applyNumberFormat="1" applyFont="1" applyFill="1" applyBorder="1" applyAlignment="1" applyProtection="1">
      <alignment/>
      <protection locked="0"/>
    </xf>
    <xf numFmtId="4" fontId="3" fillId="2" borderId="17" xfId="0" applyNumberFormat="1" applyFont="1" applyFill="1" applyBorder="1" applyAlignment="1" applyProtection="1">
      <alignment/>
      <protection locked="0"/>
    </xf>
    <xf numFmtId="4" fontId="3" fillId="2" borderId="22" xfId="0" applyNumberFormat="1" applyFont="1" applyFill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locked="0"/>
    </xf>
    <xf numFmtId="37" fontId="3" fillId="2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22" fillId="35" borderId="21" xfId="0" applyFont="1" applyFill="1" applyBorder="1" applyAlignment="1">
      <alignment horizontal="center" wrapText="1"/>
    </xf>
    <xf numFmtId="40" fontId="3" fillId="2" borderId="1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0" xfId="0" applyNumberFormat="1" applyFont="1" applyFill="1" applyBorder="1" applyAlignment="1" applyProtection="1">
      <alignment horizontal="right" vertical="top" wrapText="1"/>
      <protection locked="0"/>
    </xf>
    <xf numFmtId="10" fontId="3" fillId="2" borderId="20" xfId="0" applyNumberFormat="1" applyFont="1" applyFill="1" applyBorder="1" applyAlignment="1" applyProtection="1">
      <alignment horizontal="right"/>
      <protection locked="0"/>
    </xf>
    <xf numFmtId="40" fontId="3" fillId="2" borderId="26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/>
      <protection locked="0"/>
    </xf>
    <xf numFmtId="10" fontId="3" fillId="2" borderId="20" xfId="0" applyNumberFormat="1" applyFont="1" applyFill="1" applyBorder="1" applyAlignment="1" applyProtection="1">
      <alignment horizontal="right" vertical="top" wrapText="1"/>
      <protection locked="0"/>
    </xf>
    <xf numFmtId="40" fontId="3" fillId="2" borderId="21" xfId="0" applyNumberFormat="1" applyFont="1" applyFill="1" applyBorder="1" applyAlignment="1" applyProtection="1">
      <alignment horizontal="right" vertical="top" wrapText="1"/>
      <protection locked="0"/>
    </xf>
    <xf numFmtId="10" fontId="3" fillId="2" borderId="21" xfId="0" applyNumberFormat="1" applyFont="1" applyFill="1" applyBorder="1" applyAlignment="1" applyProtection="1">
      <alignment horizontal="right" vertical="top" wrapText="1"/>
      <protection locked="0"/>
    </xf>
    <xf numFmtId="4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40" fontId="3" fillId="2" borderId="22" xfId="0" applyNumberFormat="1" applyFont="1" applyFill="1" applyBorder="1" applyAlignment="1" applyProtection="1">
      <alignment horizontal="right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3" fontId="2" fillId="0" borderId="22" xfId="52" applyFont="1" applyFill="1" applyBorder="1" applyAlignment="1">
      <alignment horizontal="center" vertical="center" wrapText="1"/>
    </xf>
    <xf numFmtId="43" fontId="2" fillId="35" borderId="22" xfId="52" applyFont="1" applyFill="1" applyBorder="1" applyAlignment="1">
      <alignment horizontal="right" wrapText="1"/>
    </xf>
    <xf numFmtId="0" fontId="12" fillId="2" borderId="23" xfId="0" applyFont="1" applyFill="1" applyBorder="1" applyAlignment="1" applyProtection="1">
      <alignment horizontal="left" vertical="center"/>
      <protection locked="0"/>
    </xf>
    <xf numFmtId="43" fontId="2" fillId="2" borderId="0" xfId="52" applyFont="1" applyFill="1" applyBorder="1" applyAlignment="1" applyProtection="1">
      <alignment horizontal="center" vertical="center" wrapText="1"/>
      <protection locked="0"/>
    </xf>
    <xf numFmtId="43" fontId="15" fillId="2" borderId="20" xfId="52" applyFont="1" applyFill="1" applyBorder="1" applyAlignment="1" applyProtection="1">
      <alignment horizontal="center" wrapText="1"/>
      <protection locked="0"/>
    </xf>
    <xf numFmtId="43" fontId="2" fillId="2" borderId="0" xfId="52" applyFont="1" applyFill="1" applyBorder="1" applyAlignment="1" applyProtection="1">
      <alignment horizontal="center"/>
      <protection locked="0"/>
    </xf>
    <xf numFmtId="43" fontId="3" fillId="2" borderId="20" xfId="52" applyFont="1" applyFill="1" applyBorder="1" applyAlignment="1" applyProtection="1">
      <alignment horizontal="right" vertical="top" wrapText="1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43" fontId="2" fillId="2" borderId="11" xfId="52" applyFont="1" applyFill="1" applyBorder="1" applyAlignment="1" applyProtection="1">
      <alignment horizontal="right" wrapText="1"/>
      <protection locked="0"/>
    </xf>
    <xf numFmtId="43" fontId="2" fillId="2" borderId="20" xfId="52" applyFont="1" applyFill="1" applyBorder="1" applyAlignment="1" applyProtection="1">
      <alignment horizontal="right" wrapText="1"/>
      <protection locked="0"/>
    </xf>
    <xf numFmtId="43" fontId="2" fillId="2" borderId="0" xfId="52" applyFont="1" applyFill="1" applyBorder="1" applyAlignment="1" applyProtection="1">
      <alignment horizontal="right"/>
      <protection locked="0"/>
    </xf>
    <xf numFmtId="43" fontId="2" fillId="2" borderId="22" xfId="52" applyFont="1" applyFill="1" applyBorder="1" applyAlignment="1" applyProtection="1">
      <alignment horizontal="right" wrapText="1"/>
      <protection locked="0"/>
    </xf>
    <xf numFmtId="43" fontId="2" fillId="2" borderId="17" xfId="52" applyFont="1" applyFill="1" applyBorder="1" applyAlignment="1" applyProtection="1">
      <alignment horizontal="right" wrapText="1"/>
      <protection locked="0"/>
    </xf>
    <xf numFmtId="43" fontId="2" fillId="2" borderId="17" xfId="52" applyFont="1" applyFill="1" applyBorder="1" applyAlignment="1" applyProtection="1">
      <alignment horizontal="right"/>
      <protection locked="0"/>
    </xf>
    <xf numFmtId="43" fontId="3" fillId="2" borderId="22" xfId="52" applyFont="1" applyFill="1" applyBorder="1" applyAlignment="1" applyProtection="1">
      <alignment horizontal="right" vertical="top" wrapText="1"/>
      <protection locked="0"/>
    </xf>
    <xf numFmtId="43" fontId="3" fillId="35" borderId="22" xfId="52" applyFont="1" applyFill="1" applyBorder="1" applyAlignment="1">
      <alignment horizontal="center"/>
    </xf>
    <xf numFmtId="43" fontId="2" fillId="2" borderId="11" xfId="52" applyFont="1" applyFill="1" applyBorder="1" applyAlignment="1" applyProtection="1">
      <alignment horizontal="center" wrapText="1"/>
      <protection locked="0"/>
    </xf>
    <xf numFmtId="43" fontId="2" fillId="2" borderId="20" xfId="52" applyFont="1" applyFill="1" applyBorder="1" applyAlignment="1" applyProtection="1">
      <alignment horizontal="center" wrapText="1"/>
      <protection locked="0"/>
    </xf>
    <xf numFmtId="43" fontId="2" fillId="35" borderId="22" xfId="52" applyFont="1" applyFill="1" applyBorder="1" applyAlignment="1">
      <alignment horizontal="center" wrapText="1"/>
    </xf>
    <xf numFmtId="43" fontId="2" fillId="0" borderId="22" xfId="52" applyFont="1" applyFill="1" applyBorder="1" applyAlignment="1">
      <alignment horizontal="center" wrapText="1"/>
    </xf>
    <xf numFmtId="43" fontId="2" fillId="2" borderId="0" xfId="52" applyFont="1" applyFill="1" applyBorder="1" applyAlignment="1" applyProtection="1">
      <alignment horizontal="center" wrapText="1"/>
      <protection locked="0"/>
    </xf>
    <xf numFmtId="43" fontId="3" fillId="2" borderId="20" xfId="52" applyFont="1" applyFill="1" applyBorder="1" applyAlignment="1" applyProtection="1">
      <alignment horizontal="center" wrapText="1"/>
      <protection locked="0"/>
    </xf>
    <xf numFmtId="43" fontId="2" fillId="2" borderId="22" xfId="52" applyFont="1" applyFill="1" applyBorder="1" applyAlignment="1" applyProtection="1">
      <alignment horizontal="right"/>
      <protection locked="0"/>
    </xf>
    <xf numFmtId="43" fontId="2" fillId="2" borderId="22" xfId="52" applyFont="1" applyFill="1" applyBorder="1" applyAlignment="1" applyProtection="1">
      <alignment/>
      <protection locked="0"/>
    </xf>
    <xf numFmtId="43" fontId="2" fillId="0" borderId="22" xfId="52" applyFont="1" applyFill="1" applyBorder="1" applyAlignment="1">
      <alignment horizontal="right" wrapText="1"/>
    </xf>
    <xf numFmtId="43" fontId="8" fillId="2" borderId="20" xfId="52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3" fontId="2" fillId="2" borderId="2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justify" wrapText="1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0" fontId="3" fillId="2" borderId="10" xfId="0" applyNumberFormat="1" applyFont="1" applyFill="1" applyBorder="1" applyAlignment="1" applyProtection="1">
      <alignment/>
      <protection locked="0"/>
    </xf>
    <xf numFmtId="0" fontId="3" fillId="2" borderId="20" xfId="0" applyNumberFormat="1" applyFont="1" applyFill="1" applyBorder="1" applyAlignment="1" applyProtection="1">
      <alignment/>
      <protection locked="0"/>
    </xf>
    <xf numFmtId="0" fontId="3" fillId="2" borderId="26" xfId="0" applyNumberFormat="1" applyFont="1" applyFill="1" applyBorder="1" applyAlignment="1" applyProtection="1">
      <alignment/>
      <protection locked="0"/>
    </xf>
    <xf numFmtId="0" fontId="3" fillId="2" borderId="2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2" borderId="0" xfId="48" applyFill="1" applyBorder="1" applyAlignment="1" applyProtection="1">
      <alignment vertical="center"/>
      <protection locked="0"/>
    </xf>
    <xf numFmtId="0" fontId="20" fillId="2" borderId="0" xfId="48" applyFont="1" applyFill="1" applyBorder="1" applyAlignment="1" applyProtection="1">
      <alignment horizontal="center" vertical="center"/>
      <protection locked="0"/>
    </xf>
    <xf numFmtId="0" fontId="0" fillId="2" borderId="15" xfId="48" applyFill="1" applyBorder="1" applyAlignment="1" applyProtection="1">
      <alignment vertical="center"/>
      <protection locked="0"/>
    </xf>
    <xf numFmtId="0" fontId="20" fillId="37" borderId="31" xfId="48" applyFont="1" applyFill="1" applyBorder="1" applyAlignment="1" applyProtection="1">
      <alignment horizontal="center" vertical="center"/>
      <protection/>
    </xf>
    <xf numFmtId="0" fontId="0" fillId="37" borderId="32" xfId="48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left" vertical="center"/>
    </xf>
    <xf numFmtId="10" fontId="3" fillId="0" borderId="22" xfId="50" applyNumberFormat="1" applyFont="1" applyFill="1" applyBorder="1" applyAlignment="1">
      <alignment/>
    </xf>
    <xf numFmtId="10" fontId="3" fillId="35" borderId="22" xfId="50" applyNumberFormat="1" applyFont="1" applyFill="1" applyBorder="1" applyAlignment="1">
      <alignment/>
    </xf>
    <xf numFmtId="10" fontId="3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3" fillId="0" borderId="0" xfId="0" applyFont="1" applyAlignment="1" applyProtection="1">
      <alignment vertical="center"/>
      <protection/>
    </xf>
    <xf numFmtId="4" fontId="3" fillId="2" borderId="0" xfId="0" applyNumberFormat="1" applyFont="1" applyFill="1" applyBorder="1" applyAlignment="1" applyProtection="1">
      <alignment/>
      <protection locked="0"/>
    </xf>
    <xf numFmtId="4" fontId="3" fillId="2" borderId="15" xfId="0" applyNumberFormat="1" applyFont="1" applyFill="1" applyBorder="1" applyAlignment="1" applyProtection="1">
      <alignment/>
      <protection locked="0"/>
    </xf>
    <xf numFmtId="4" fontId="3" fillId="2" borderId="11" xfId="0" applyNumberFormat="1" applyFont="1" applyFill="1" applyBorder="1" applyAlignment="1" applyProtection="1">
      <alignment/>
      <protection locked="0"/>
    </xf>
    <xf numFmtId="4" fontId="3" fillId="2" borderId="20" xfId="0" applyNumberFormat="1" applyFont="1" applyFill="1" applyBorder="1" applyAlignment="1" applyProtection="1">
      <alignment horizontal="left" indent="2"/>
      <protection locked="0"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35" borderId="17" xfId="48" applyNumberFormat="1" applyFont="1" applyFill="1" applyBorder="1" applyAlignment="1">
      <alignment horizontal="center"/>
      <protection/>
    </xf>
    <xf numFmtId="4" fontId="2" fillId="0" borderId="17" xfId="48" applyNumberFormat="1" applyFont="1" applyFill="1" applyBorder="1" applyAlignment="1">
      <alignment horizontal="center"/>
      <protection/>
    </xf>
    <xf numFmtId="0" fontId="2" fillId="2" borderId="13" xfId="0" applyFont="1" applyFill="1" applyBorder="1" applyAlignment="1" applyProtection="1">
      <alignment/>
      <protection locked="0"/>
    </xf>
    <xf numFmtId="14" fontId="0" fillId="2" borderId="0" xfId="48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6" fillId="2" borderId="0" xfId="48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48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justify" vertical="top" wrapText="1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2" borderId="36" xfId="0" applyFont="1" applyFill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left" vertical="top" wrapText="1"/>
    </xf>
    <xf numFmtId="0" fontId="6" fillId="33" borderId="35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2" fillId="35" borderId="14" xfId="48" applyNumberFormat="1" applyFont="1" applyFill="1" applyBorder="1" applyAlignment="1">
      <alignment horizontal="center"/>
      <protection/>
    </xf>
    <xf numFmtId="0" fontId="3" fillId="0" borderId="14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 horizontal="left" wrapText="1"/>
      <protection/>
    </xf>
    <xf numFmtId="0" fontId="2" fillId="35" borderId="18" xfId="48" applyNumberFormat="1" applyFont="1" applyFill="1" applyBorder="1" applyAlignment="1">
      <alignment horizontal="center"/>
      <protection/>
    </xf>
    <xf numFmtId="0" fontId="2" fillId="35" borderId="23" xfId="48" applyNumberFormat="1" applyFont="1" applyFill="1" applyBorder="1" applyAlignment="1">
      <alignment horizontal="center"/>
      <protection/>
    </xf>
    <xf numFmtId="0" fontId="2" fillId="35" borderId="26" xfId="48" applyNumberFormat="1" applyFont="1" applyFill="1" applyBorder="1" applyAlignment="1">
      <alignment horizontal="center"/>
      <protection/>
    </xf>
    <xf numFmtId="0" fontId="2" fillId="35" borderId="16" xfId="48" applyNumberFormat="1" applyFont="1" applyFill="1" applyBorder="1" applyAlignment="1">
      <alignment horizontal="center"/>
      <protection/>
    </xf>
    <xf numFmtId="0" fontId="2" fillId="35" borderId="12" xfId="48" applyNumberFormat="1" applyFont="1" applyFill="1" applyBorder="1" applyAlignment="1">
      <alignment horizontal="center" vertical="center"/>
      <protection/>
    </xf>
    <xf numFmtId="0" fontId="2" fillId="35" borderId="23" xfId="48" applyNumberFormat="1" applyFont="1" applyFill="1" applyBorder="1" applyAlignment="1">
      <alignment horizontal="center" vertical="center"/>
      <protection/>
    </xf>
    <xf numFmtId="0" fontId="2" fillId="35" borderId="0" xfId="48" applyNumberFormat="1" applyFont="1" applyFill="1" applyBorder="1" applyAlignment="1">
      <alignment horizontal="center" vertical="center"/>
      <protection/>
    </xf>
    <xf numFmtId="0" fontId="2" fillId="35" borderId="11" xfId="48" applyNumberFormat="1" applyFont="1" applyFill="1" applyBorder="1" applyAlignment="1">
      <alignment horizontal="center" vertical="center"/>
      <protection/>
    </xf>
    <xf numFmtId="0" fontId="2" fillId="35" borderId="15" xfId="48" applyNumberFormat="1" applyFont="1" applyFill="1" applyBorder="1" applyAlignment="1">
      <alignment horizontal="center" vertical="center"/>
      <protection/>
    </xf>
    <xf numFmtId="0" fontId="2" fillId="35" borderId="16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/>
      <protection/>
    </xf>
    <xf numFmtId="0" fontId="2" fillId="35" borderId="20" xfId="48" applyNumberFormat="1" applyFont="1" applyFill="1" applyBorder="1" applyAlignment="1">
      <alignment horizontal="center" vertical="center"/>
      <protection/>
    </xf>
    <xf numFmtId="0" fontId="2" fillId="35" borderId="19" xfId="48" applyNumberFormat="1" applyFont="1" applyFill="1" applyBorder="1" applyAlignment="1">
      <alignment horizontal="center" vertical="center" wrapText="1"/>
      <protection/>
    </xf>
    <xf numFmtId="0" fontId="2" fillId="35" borderId="20" xfId="48" applyNumberFormat="1" applyFont="1" applyFill="1" applyBorder="1" applyAlignment="1">
      <alignment horizontal="center" vertical="center" wrapText="1"/>
      <protection/>
    </xf>
    <xf numFmtId="0" fontId="3" fillId="2" borderId="0" xfId="48" applyNumberFormat="1" applyFont="1" applyFill="1" applyAlignment="1" applyProtection="1">
      <alignment horizontal="left"/>
      <protection locked="0"/>
    </xf>
    <xf numFmtId="0" fontId="3" fillId="0" borderId="0" xfId="48" applyNumberFormat="1" applyFont="1" applyFill="1" applyAlignment="1">
      <alignment horizontal="left"/>
      <protection/>
    </xf>
    <xf numFmtId="0" fontId="2" fillId="0" borderId="0" xfId="48" applyNumberFormat="1" applyFont="1" applyFill="1" applyAlignment="1">
      <alignment horizontal="left"/>
      <protection/>
    </xf>
    <xf numFmtId="4" fontId="2" fillId="35" borderId="17" xfId="48" applyNumberFormat="1" applyFont="1" applyFill="1" applyBorder="1" applyAlignment="1">
      <alignment horizontal="center"/>
      <protection/>
    </xf>
    <xf numFmtId="0" fontId="2" fillId="35" borderId="13" xfId="48" applyNumberFormat="1" applyFont="1" applyFill="1" applyBorder="1" applyAlignment="1">
      <alignment horizontal="center"/>
      <protection/>
    </xf>
    <xf numFmtId="2" fontId="2" fillId="2" borderId="17" xfId="48" applyNumberFormat="1" applyFont="1" applyFill="1" applyBorder="1" applyAlignment="1" applyProtection="1">
      <alignment horizontal="center"/>
      <protection locked="0"/>
    </xf>
    <xf numFmtId="2" fontId="2" fillId="2" borderId="14" xfId="48" applyNumberFormat="1" applyFont="1" applyFill="1" applyBorder="1" applyAlignment="1" applyProtection="1">
      <alignment horizontal="center"/>
      <protection locked="0"/>
    </xf>
    <xf numFmtId="2" fontId="2" fillId="2" borderId="13" xfId="48" applyNumberFormat="1" applyFont="1" applyFill="1" applyBorder="1" applyAlignment="1" applyProtection="1">
      <alignment horizontal="center"/>
      <protection locked="0"/>
    </xf>
    <xf numFmtId="2" fontId="2" fillId="0" borderId="17" xfId="48" applyNumberFormat="1" applyFont="1" applyFill="1" applyBorder="1" applyAlignment="1">
      <alignment horizontal="center"/>
      <protection/>
    </xf>
    <xf numFmtId="2" fontId="2" fillId="0" borderId="14" xfId="48" applyNumberFormat="1" applyFont="1" applyFill="1" applyBorder="1" applyAlignment="1">
      <alignment horizontal="center"/>
      <protection/>
    </xf>
    <xf numFmtId="2" fontId="2" fillId="0" borderId="13" xfId="48" applyNumberFormat="1" applyFont="1" applyFill="1" applyBorder="1" applyAlignment="1">
      <alignment horizontal="center"/>
      <protection/>
    </xf>
    <xf numFmtId="0" fontId="2" fillId="0" borderId="17" xfId="48" applyNumberFormat="1" applyFont="1" applyFill="1" applyBorder="1" applyAlignment="1" quotePrefix="1">
      <alignment horizontal="center"/>
      <protection/>
    </xf>
    <xf numFmtId="0" fontId="2" fillId="0" borderId="14" xfId="48" applyNumberFormat="1" applyFont="1" applyFill="1" applyBorder="1" applyAlignment="1">
      <alignment horizontal="center"/>
      <protection/>
    </xf>
    <xf numFmtId="0" fontId="2" fillId="0" borderId="13" xfId="48" applyNumberFormat="1" applyFont="1" applyFill="1" applyBorder="1" applyAlignment="1">
      <alignment horizontal="center"/>
      <protection/>
    </xf>
    <xf numFmtId="10" fontId="2" fillId="0" borderId="17" xfId="48" applyNumberFormat="1" applyFont="1" applyFill="1" applyBorder="1" applyAlignment="1">
      <alignment horizontal="center"/>
      <protection/>
    </xf>
    <xf numFmtId="10" fontId="2" fillId="0" borderId="14" xfId="48" applyNumberFormat="1" applyFont="1" applyFill="1" applyBorder="1" applyAlignment="1">
      <alignment horizontal="center"/>
      <protection/>
    </xf>
    <xf numFmtId="10" fontId="2" fillId="0" borderId="13" xfId="48" applyNumberFormat="1" applyFont="1" applyFill="1" applyBorder="1" applyAlignment="1">
      <alignment horizontal="center"/>
      <protection/>
    </xf>
    <xf numFmtId="10" fontId="2" fillId="35" borderId="17" xfId="50" applyNumberFormat="1" applyFont="1" applyFill="1" applyBorder="1" applyAlignment="1">
      <alignment horizontal="center"/>
    </xf>
    <xf numFmtId="10" fontId="2" fillId="35" borderId="14" xfId="50" applyNumberFormat="1" applyFont="1" applyFill="1" applyBorder="1" applyAlignment="1">
      <alignment horizontal="center"/>
    </xf>
    <xf numFmtId="10" fontId="2" fillId="35" borderId="13" xfId="50" applyNumberFormat="1" applyFont="1" applyFill="1" applyBorder="1" applyAlignment="1">
      <alignment horizontal="center"/>
    </xf>
    <xf numFmtId="0" fontId="3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9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2" fillId="35" borderId="17" xfId="48" applyNumberFormat="1" applyFont="1" applyFill="1" applyBorder="1" applyAlignment="1">
      <alignment horizontal="center"/>
      <protection/>
    </xf>
    <xf numFmtId="0" fontId="13" fillId="35" borderId="18" xfId="0" applyNumberFormat="1" applyFont="1" applyFill="1" applyBorder="1" applyAlignment="1">
      <alignment horizontal="center"/>
    </xf>
    <xf numFmtId="0" fontId="13" fillId="35" borderId="12" xfId="0" applyNumberFormat="1" applyFont="1" applyFill="1" applyBorder="1" applyAlignment="1">
      <alignment horizontal="center"/>
    </xf>
    <xf numFmtId="0" fontId="13" fillId="35" borderId="23" xfId="0" applyNumberFormat="1" applyFont="1" applyFill="1" applyBorder="1" applyAlignment="1">
      <alignment horizontal="center"/>
    </xf>
    <xf numFmtId="0" fontId="13" fillId="35" borderId="26" xfId="0" applyNumberFormat="1" applyFont="1" applyFill="1" applyBorder="1" applyAlignment="1">
      <alignment horizontal="center"/>
    </xf>
    <xf numFmtId="0" fontId="13" fillId="35" borderId="15" xfId="0" applyNumberFormat="1" applyFont="1" applyFill="1" applyBorder="1" applyAlignment="1">
      <alignment horizontal="center"/>
    </xf>
    <xf numFmtId="0" fontId="13" fillId="35" borderId="16" xfId="0" applyNumberFormat="1" applyFont="1" applyFill="1" applyBorder="1" applyAlignment="1">
      <alignment horizontal="center"/>
    </xf>
    <xf numFmtId="0" fontId="13" fillId="35" borderId="17" xfId="0" applyNumberFormat="1" applyFont="1" applyFill="1" applyBorder="1" applyAlignment="1">
      <alignment horizontal="center"/>
    </xf>
    <xf numFmtId="0" fontId="13" fillId="35" borderId="14" xfId="0" applyNumberFormat="1" applyFont="1" applyFill="1" applyBorder="1" applyAlignment="1">
      <alignment horizontal="center"/>
    </xf>
    <xf numFmtId="0" fontId="13" fillId="35" borderId="13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left" wrapText="1"/>
    </xf>
    <xf numFmtId="0" fontId="2" fillId="35" borderId="19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35" borderId="19" xfId="48" applyNumberFormat="1" applyFont="1" applyFill="1" applyBorder="1" applyAlignment="1" applyProtection="1">
      <alignment horizontal="center" vertical="center" wrapText="1"/>
      <protection/>
    </xf>
    <xf numFmtId="0" fontId="2" fillId="35" borderId="20" xfId="48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left"/>
      <protection locked="0"/>
    </xf>
    <xf numFmtId="0" fontId="3" fillId="2" borderId="13" xfId="0" applyNumberFormat="1" applyFont="1" applyFill="1" applyBorder="1" applyAlignment="1" applyProtection="1">
      <alignment horizontal="left"/>
      <protection locked="0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6" xfId="0" applyNumberFormat="1" applyFont="1" applyFill="1" applyBorder="1" applyAlignment="1" applyProtection="1">
      <alignment horizontal="center" vertical="center"/>
      <protection/>
    </xf>
    <xf numFmtId="43" fontId="3" fillId="2" borderId="17" xfId="52" applyFont="1" applyFill="1" applyBorder="1" applyAlignment="1" applyProtection="1">
      <alignment horizontal="center"/>
      <protection locked="0"/>
    </xf>
    <xf numFmtId="43" fontId="3" fillId="2" borderId="13" xfId="52" applyFont="1" applyFill="1" applyBorder="1" applyAlignment="1" applyProtection="1">
      <alignment horizontal="center"/>
      <protection locked="0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/>
      <protection/>
    </xf>
    <xf numFmtId="0" fontId="2" fillId="35" borderId="12" xfId="0" applyNumberFormat="1" applyFont="1" applyFill="1" applyBorder="1" applyAlignment="1" applyProtection="1">
      <alignment horizontal="center"/>
      <protection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26" xfId="0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/>
    </xf>
    <xf numFmtId="0" fontId="2" fillId="35" borderId="16" xfId="0" applyNumberFormat="1" applyFont="1" applyFill="1" applyBorder="1" applyAlignment="1" applyProtection="1">
      <alignment horizontal="center"/>
      <protection/>
    </xf>
    <xf numFmtId="40" fontId="2" fillId="35" borderId="17" xfId="0" applyNumberFormat="1" applyFont="1" applyFill="1" applyBorder="1" applyAlignment="1" applyProtection="1">
      <alignment horizontal="center" vertical="center"/>
      <protection/>
    </xf>
    <xf numFmtId="40" fontId="2" fillId="35" borderId="13" xfId="0" applyNumberFormat="1" applyFont="1" applyFill="1" applyBorder="1" applyAlignment="1" applyProtection="1">
      <alignment horizontal="center" vertical="center"/>
      <protection/>
    </xf>
    <xf numFmtId="10" fontId="3" fillId="2" borderId="17" xfId="0" applyNumberFormat="1" applyFont="1" applyFill="1" applyBorder="1" applyAlignment="1" applyProtection="1">
      <alignment/>
      <protection locked="0"/>
    </xf>
    <xf numFmtId="10" fontId="3" fillId="2" borderId="14" xfId="0" applyNumberFormat="1" applyFont="1" applyFill="1" applyBorder="1" applyAlignment="1" applyProtection="1">
      <alignment/>
      <protection locked="0"/>
    </xf>
    <xf numFmtId="10" fontId="3" fillId="2" borderId="13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49" fontId="3" fillId="0" borderId="22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35" borderId="2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34" borderId="15" xfId="0" applyFont="1" applyFill="1" applyBorder="1" applyAlignment="1">
      <alignment horizontal="left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35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left"/>
      <protection locked="0"/>
    </xf>
    <xf numFmtId="0" fontId="2" fillId="35" borderId="17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0"/>
  <sheetViews>
    <sheetView tabSelected="1" zoomScalePageLayoutView="0" workbookViewId="0" topLeftCell="A7">
      <selection activeCell="B19" sqref="B19"/>
    </sheetView>
  </sheetViews>
  <sheetFormatPr defaultColWidth="9.140625" defaultRowHeight="12.75"/>
  <cols>
    <col min="1" max="1" width="73.00390625" style="178" customWidth="1"/>
    <col min="2" max="2" width="58.00390625" style="178" customWidth="1"/>
    <col min="3" max="3" width="2.8515625" style="178" customWidth="1"/>
    <col min="4" max="16384" width="9.140625" style="178" customWidth="1"/>
  </cols>
  <sheetData>
    <row r="1" spans="1:2" ht="18.75">
      <c r="A1" s="349" t="s">
        <v>368</v>
      </c>
      <c r="B1" s="349"/>
    </row>
    <row r="2" spans="1:8" ht="18.75" customHeight="1">
      <c r="A2" s="349" t="s">
        <v>373</v>
      </c>
      <c r="B2" s="349"/>
      <c r="E2" s="346" t="s">
        <v>343</v>
      </c>
      <c r="F2" s="346"/>
      <c r="G2" s="346"/>
      <c r="H2" s="346"/>
    </row>
    <row r="3" spans="1:8" ht="18.75" customHeight="1">
      <c r="A3" s="349" t="s">
        <v>374</v>
      </c>
      <c r="B3" s="349"/>
      <c r="E3" s="346"/>
      <c r="F3" s="346"/>
      <c r="G3" s="346"/>
      <c r="H3" s="346"/>
    </row>
    <row r="4" spans="1:9" s="180" customFormat="1" ht="18.75" customHeight="1">
      <c r="A4" s="350" t="s">
        <v>0</v>
      </c>
      <c r="B4" s="350"/>
      <c r="C4" s="179"/>
      <c r="D4" s="179"/>
      <c r="E4" s="346"/>
      <c r="F4" s="346"/>
      <c r="G4" s="346"/>
      <c r="H4" s="346"/>
      <c r="I4" s="179"/>
    </row>
    <row r="5" spans="1:8" ht="18.75" customHeight="1">
      <c r="A5" s="349" t="s">
        <v>355</v>
      </c>
      <c r="B5" s="349"/>
      <c r="E5" s="346"/>
      <c r="F5" s="346"/>
      <c r="G5" s="346"/>
      <c r="H5" s="346"/>
    </row>
    <row r="6" spans="1:8" ht="22.5" customHeight="1">
      <c r="A6" s="351" t="s">
        <v>320</v>
      </c>
      <c r="B6" s="351"/>
      <c r="E6" s="322"/>
      <c r="F6" s="322"/>
      <c r="G6" s="322"/>
      <c r="H6" s="322"/>
    </row>
    <row r="7" spans="1:8" ht="23.25" customHeight="1">
      <c r="A7" s="348">
        <f>IF(B19="","Por favor, informe o endereço eletrônico do Portal da Transparência.","")</f>
      </c>
      <c r="B7" s="348"/>
      <c r="E7" s="347" t="s">
        <v>344</v>
      </c>
      <c r="F7" s="347"/>
      <c r="G7" s="347"/>
      <c r="H7" s="347"/>
    </row>
    <row r="8" spans="1:8" ht="18">
      <c r="A8" s="320" t="s">
        <v>321</v>
      </c>
      <c r="B8" s="321"/>
      <c r="E8" s="347"/>
      <c r="F8" s="347"/>
      <c r="G8" s="347"/>
      <c r="H8" s="347"/>
    </row>
    <row r="9" spans="1:8" ht="12.75" customHeight="1">
      <c r="A9" s="181" t="s">
        <v>322</v>
      </c>
      <c r="B9" s="317" t="s">
        <v>375</v>
      </c>
      <c r="E9" s="347"/>
      <c r="F9" s="347"/>
      <c r="G9" s="347"/>
      <c r="H9" s="347"/>
    </row>
    <row r="10" spans="1:8" ht="12.75" customHeight="1">
      <c r="A10" s="181" t="s">
        <v>323</v>
      </c>
      <c r="B10" s="317" t="s">
        <v>376</v>
      </c>
      <c r="E10" s="347"/>
      <c r="F10" s="347"/>
      <c r="G10" s="347"/>
      <c r="H10" s="347"/>
    </row>
    <row r="11" spans="1:8" ht="12.75" customHeight="1">
      <c r="A11" s="181" t="s">
        <v>324</v>
      </c>
      <c r="B11" s="317" t="s">
        <v>377</v>
      </c>
      <c r="E11" s="347"/>
      <c r="F11" s="347"/>
      <c r="G11" s="347"/>
      <c r="H11" s="347"/>
    </row>
    <row r="12" spans="1:8" ht="12.75" customHeight="1">
      <c r="A12" s="181" t="s">
        <v>325</v>
      </c>
      <c r="B12" s="317" t="s">
        <v>378</v>
      </c>
      <c r="E12" s="347"/>
      <c r="F12" s="347"/>
      <c r="G12" s="347"/>
      <c r="H12" s="347"/>
    </row>
    <row r="13" spans="1:8" ht="12.75" customHeight="1">
      <c r="A13" s="181" t="s">
        <v>326</v>
      </c>
      <c r="B13" s="317" t="s">
        <v>379</v>
      </c>
      <c r="E13" s="347"/>
      <c r="F13" s="347"/>
      <c r="G13" s="347"/>
      <c r="H13" s="347"/>
    </row>
    <row r="14" spans="1:8" ht="18">
      <c r="A14" s="320" t="s">
        <v>327</v>
      </c>
      <c r="B14" s="321"/>
      <c r="E14" s="347"/>
      <c r="F14" s="347"/>
      <c r="G14" s="347"/>
      <c r="H14" s="347"/>
    </row>
    <row r="15" spans="1:8" ht="12.75" customHeight="1">
      <c r="A15" s="181" t="s">
        <v>328</v>
      </c>
      <c r="B15" s="317" t="s">
        <v>380</v>
      </c>
      <c r="E15" s="323"/>
      <c r="F15" s="323"/>
      <c r="G15" s="323"/>
      <c r="H15" s="323"/>
    </row>
    <row r="16" spans="1:8" ht="15" customHeight="1">
      <c r="A16" s="182" t="s">
        <v>329</v>
      </c>
      <c r="B16" s="345">
        <v>42384</v>
      </c>
      <c r="E16" s="323"/>
      <c r="F16" s="323"/>
      <c r="G16" s="323"/>
      <c r="H16" s="323"/>
    </row>
    <row r="17" spans="1:2" ht="12.75">
      <c r="A17" s="181" t="s">
        <v>330</v>
      </c>
      <c r="B17" s="345">
        <v>42395</v>
      </c>
    </row>
    <row r="18" spans="1:2" ht="18">
      <c r="A18" s="320" t="s">
        <v>331</v>
      </c>
      <c r="B18" s="321"/>
    </row>
    <row r="19" spans="1:2" ht="18">
      <c r="A19" s="183" t="s">
        <v>332</v>
      </c>
      <c r="B19" s="318" t="s">
        <v>381</v>
      </c>
    </row>
    <row r="20" spans="1:2" ht="12.75">
      <c r="A20" s="181" t="s">
        <v>333</v>
      </c>
      <c r="B20" s="317"/>
    </row>
    <row r="21" spans="1:2" ht="12.75">
      <c r="A21" s="184" t="s">
        <v>334</v>
      </c>
      <c r="B21" s="317"/>
    </row>
    <row r="22" spans="1:2" ht="12.75">
      <c r="A22" s="185" t="s">
        <v>335</v>
      </c>
      <c r="B22" s="319"/>
    </row>
    <row r="1000" ht="12.75">
      <c r="A1000" s="336" t="s">
        <v>351</v>
      </c>
    </row>
    <row r="1001" ht="12.75">
      <c r="A1001" s="336"/>
    </row>
    <row r="1002" ht="12.75">
      <c r="A1002" s="336"/>
    </row>
    <row r="1003" ht="12.75">
      <c r="A1003" s="336"/>
    </row>
    <row r="1004" ht="12.75">
      <c r="A1004" s="336"/>
    </row>
    <row r="1005" ht="12.75">
      <c r="A1005" s="336"/>
    </row>
    <row r="1006" ht="12.75">
      <c r="A1006" s="336"/>
    </row>
    <row r="1007" ht="12.75">
      <c r="A1007" s="336"/>
    </row>
    <row r="1008" ht="12.75">
      <c r="A1008" s="336"/>
    </row>
    <row r="1009" ht="12.75">
      <c r="A1009" s="336"/>
    </row>
    <row r="1010" ht="12.75">
      <c r="A1010" s="336" t="s">
        <v>352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0" stopIfTrue="1">
      <formula>$B$19=""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8" sqref="A8:I8"/>
    </sheetView>
  </sheetViews>
  <sheetFormatPr defaultColWidth="9.140625" defaultRowHeight="11.25" customHeight="1"/>
  <cols>
    <col min="1" max="1" width="54.140625" style="2" customWidth="1"/>
    <col min="2" max="2" width="15.7109375" style="2" customWidth="1"/>
    <col min="3" max="6" width="12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123" t="s">
        <v>244</v>
      </c>
      <c r="B1" s="123"/>
      <c r="C1" s="123"/>
      <c r="D1" s="123"/>
    </row>
    <row r="2" spans="1:4" ht="11.25" customHeight="1">
      <c r="A2" s="509"/>
      <c r="B2" s="509"/>
      <c r="C2" s="509"/>
      <c r="D2" s="509"/>
    </row>
    <row r="3" spans="1:9" ht="11.25" customHeight="1">
      <c r="A3" s="511" t="s">
        <v>368</v>
      </c>
      <c r="B3" s="511"/>
      <c r="C3" s="511"/>
      <c r="D3" s="511"/>
      <c r="E3" s="511"/>
      <c r="F3" s="511"/>
      <c r="G3" s="511"/>
      <c r="H3" s="511"/>
      <c r="I3" s="511"/>
    </row>
    <row r="4" spans="1:9" ht="11.25" customHeight="1">
      <c r="A4" s="511" t="s">
        <v>369</v>
      </c>
      <c r="B4" s="511"/>
      <c r="C4" s="511"/>
      <c r="D4" s="511"/>
      <c r="E4" s="511"/>
      <c r="F4" s="511"/>
      <c r="G4" s="511"/>
      <c r="H4" s="511"/>
      <c r="I4" s="511"/>
    </row>
    <row r="5" spans="1:4" ht="11.25" customHeight="1">
      <c r="A5" s="509" t="s">
        <v>0</v>
      </c>
      <c r="B5" s="509"/>
      <c r="C5" s="509"/>
      <c r="D5" s="509"/>
    </row>
    <row r="6" spans="1:4" ht="11.25" customHeight="1">
      <c r="A6" s="510" t="s">
        <v>240</v>
      </c>
      <c r="B6" s="510"/>
      <c r="C6" s="510"/>
      <c r="D6" s="510"/>
    </row>
    <row r="7" spans="1:4" ht="11.25" customHeight="1">
      <c r="A7" s="509" t="s">
        <v>4</v>
      </c>
      <c r="B7" s="509"/>
      <c r="C7" s="509"/>
      <c r="D7" s="509"/>
    </row>
    <row r="8" spans="1:9" ht="11.25" customHeight="1">
      <c r="A8" s="511" t="s">
        <v>355</v>
      </c>
      <c r="B8" s="511"/>
      <c r="C8" s="511"/>
      <c r="D8" s="511"/>
      <c r="E8" s="511"/>
      <c r="F8" s="511"/>
      <c r="G8" s="511"/>
      <c r="H8" s="511"/>
      <c r="I8" s="511"/>
    </row>
    <row r="9" spans="1:4" ht="11.25" customHeight="1">
      <c r="A9" s="513"/>
      <c r="B9" s="513"/>
      <c r="C9" s="513"/>
      <c r="D9" s="513"/>
    </row>
    <row r="10" spans="1:9" ht="11.25" customHeight="1">
      <c r="A10" s="514" t="s">
        <v>243</v>
      </c>
      <c r="B10" s="514"/>
      <c r="C10" s="514"/>
      <c r="E10" s="7"/>
      <c r="I10" s="69">
        <v>1</v>
      </c>
    </row>
    <row r="11" spans="1:9" ht="23.25" customHeight="1">
      <c r="A11" s="525" t="s">
        <v>272</v>
      </c>
      <c r="B11" s="503" t="s">
        <v>151</v>
      </c>
      <c r="C11" s="519" t="s">
        <v>7</v>
      </c>
      <c r="D11" s="520"/>
      <c r="E11" s="520"/>
      <c r="F11" s="521"/>
      <c r="G11" s="517" t="s">
        <v>129</v>
      </c>
      <c r="H11" s="503" t="s">
        <v>228</v>
      </c>
      <c r="I11" s="512" t="s">
        <v>130</v>
      </c>
    </row>
    <row r="12" spans="1:9" ht="22.5" customHeight="1">
      <c r="A12" s="516"/>
      <c r="B12" s="504"/>
      <c r="C12" s="526" t="s">
        <v>225</v>
      </c>
      <c r="D12" s="526"/>
      <c r="E12" s="503" t="s">
        <v>227</v>
      </c>
      <c r="F12" s="503" t="s">
        <v>226</v>
      </c>
      <c r="G12" s="518"/>
      <c r="H12" s="504"/>
      <c r="I12" s="512"/>
    </row>
    <row r="13" spans="1:9" ht="29.25" customHeight="1">
      <c r="A13" s="516"/>
      <c r="B13" s="504"/>
      <c r="C13" s="157" t="s">
        <v>131</v>
      </c>
      <c r="D13" s="157" t="s">
        <v>13</v>
      </c>
      <c r="E13" s="504"/>
      <c r="F13" s="504"/>
      <c r="G13" s="518"/>
      <c r="H13" s="504"/>
      <c r="I13" s="512"/>
    </row>
    <row r="14" spans="1:9" ht="11.25" customHeight="1">
      <c r="A14" s="516"/>
      <c r="B14" s="158" t="s">
        <v>65</v>
      </c>
      <c r="C14" s="159" t="s">
        <v>66</v>
      </c>
      <c r="D14" s="159" t="s">
        <v>231</v>
      </c>
      <c r="E14" s="127" t="s">
        <v>229</v>
      </c>
      <c r="F14" s="128" t="s">
        <v>230</v>
      </c>
      <c r="G14" s="129" t="s">
        <v>232</v>
      </c>
      <c r="H14" s="507"/>
      <c r="I14" s="512"/>
    </row>
    <row r="15" spans="1:9" ht="11.25" customHeight="1">
      <c r="A15" s="94" t="s">
        <v>126</v>
      </c>
      <c r="B15" s="296">
        <f>SUM(B16:B21)</f>
        <v>0</v>
      </c>
      <c r="C15" s="296">
        <f aca="true" t="shared" si="0" ref="C15:I15">SUM(C16:C21)</f>
        <v>0</v>
      </c>
      <c r="D15" s="296">
        <f t="shared" si="0"/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0</v>
      </c>
      <c r="I15" s="296">
        <f t="shared" si="0"/>
        <v>0</v>
      </c>
    </row>
    <row r="16" spans="1:9" ht="11.25" customHeight="1">
      <c r="A16" s="278" t="s">
        <v>233</v>
      </c>
      <c r="B16" s="297"/>
      <c r="C16" s="280"/>
      <c r="D16" s="280"/>
      <c r="E16" s="280"/>
      <c r="F16" s="280"/>
      <c r="G16" s="281"/>
      <c r="H16" s="298"/>
      <c r="I16" s="298"/>
    </row>
    <row r="17" spans="1:9" ht="11.25" customHeight="1">
      <c r="A17" s="283" t="s">
        <v>233</v>
      </c>
      <c r="B17" s="297"/>
      <c r="C17" s="280"/>
      <c r="D17" s="280"/>
      <c r="E17" s="280"/>
      <c r="F17" s="280"/>
      <c r="G17" s="281"/>
      <c r="H17" s="298"/>
      <c r="I17" s="298"/>
    </row>
    <row r="18" spans="1:9" ht="11.25" customHeight="1">
      <c r="A18" s="283" t="s">
        <v>233</v>
      </c>
      <c r="B18" s="297"/>
      <c r="C18" s="280"/>
      <c r="D18" s="280"/>
      <c r="E18" s="280"/>
      <c r="F18" s="280"/>
      <c r="G18" s="281"/>
      <c r="H18" s="298"/>
      <c r="I18" s="298"/>
    </row>
    <row r="19" spans="1:9" ht="11.25" customHeight="1">
      <c r="A19" s="283" t="s">
        <v>234</v>
      </c>
      <c r="B19" s="297"/>
      <c r="C19" s="280"/>
      <c r="D19" s="280"/>
      <c r="E19" s="280"/>
      <c r="F19" s="280"/>
      <c r="G19" s="281"/>
      <c r="H19" s="298"/>
      <c r="I19" s="298"/>
    </row>
    <row r="20" spans="1:9" ht="11.25" customHeight="1">
      <c r="A20" s="283" t="s">
        <v>234</v>
      </c>
      <c r="B20" s="297"/>
      <c r="C20" s="280"/>
      <c r="D20" s="280"/>
      <c r="E20" s="280"/>
      <c r="F20" s="280"/>
      <c r="G20" s="281"/>
      <c r="H20" s="298"/>
      <c r="I20" s="298"/>
    </row>
    <row r="21" spans="1:9" ht="11.25" customHeight="1">
      <c r="A21" s="284" t="s">
        <v>234</v>
      </c>
      <c r="B21" s="297"/>
      <c r="C21" s="280"/>
      <c r="D21" s="280"/>
      <c r="E21" s="280"/>
      <c r="F21" s="280"/>
      <c r="G21" s="281"/>
      <c r="H21" s="298"/>
      <c r="I21" s="298"/>
    </row>
    <row r="22" spans="1:9" ht="11.25" customHeight="1">
      <c r="A22" s="93" t="s">
        <v>127</v>
      </c>
      <c r="B22" s="296">
        <f>SUM(B23:B28)</f>
        <v>0</v>
      </c>
      <c r="C22" s="296">
        <f aca="true" t="shared" si="1" ref="C22:I22">SUM(C23:C28)</f>
        <v>0</v>
      </c>
      <c r="D22" s="296">
        <f t="shared" si="1"/>
        <v>0</v>
      </c>
      <c r="E22" s="296">
        <f t="shared" si="1"/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</row>
    <row r="23" spans="1:9" ht="11.25" customHeight="1">
      <c r="A23" s="278" t="s">
        <v>235</v>
      </c>
      <c r="B23" s="293"/>
      <c r="C23" s="293"/>
      <c r="D23" s="294"/>
      <c r="E23" s="294"/>
      <c r="F23" s="294"/>
      <c r="G23" s="281"/>
      <c r="H23" s="298"/>
      <c r="I23" s="298"/>
    </row>
    <row r="24" spans="1:9" ht="11.25" customHeight="1">
      <c r="A24" s="283" t="s">
        <v>235</v>
      </c>
      <c r="B24" s="293"/>
      <c r="C24" s="293"/>
      <c r="D24" s="294"/>
      <c r="E24" s="294"/>
      <c r="F24" s="294"/>
      <c r="G24" s="281"/>
      <c r="H24" s="298"/>
      <c r="I24" s="298"/>
    </row>
    <row r="25" spans="1:9" ht="11.25" customHeight="1">
      <c r="A25" s="283" t="s">
        <v>235</v>
      </c>
      <c r="B25" s="293"/>
      <c r="C25" s="293"/>
      <c r="D25" s="294"/>
      <c r="E25" s="294"/>
      <c r="F25" s="294"/>
      <c r="G25" s="281"/>
      <c r="H25" s="298"/>
      <c r="I25" s="298"/>
    </row>
    <row r="26" spans="1:9" ht="11.25" customHeight="1">
      <c r="A26" s="283" t="s">
        <v>234</v>
      </c>
      <c r="B26" s="293"/>
      <c r="C26" s="293"/>
      <c r="D26" s="294"/>
      <c r="E26" s="294"/>
      <c r="F26" s="294"/>
      <c r="G26" s="281"/>
      <c r="H26" s="298"/>
      <c r="I26" s="298"/>
    </row>
    <row r="27" spans="1:9" ht="11.25" customHeight="1">
      <c r="A27" s="283" t="s">
        <v>234</v>
      </c>
      <c r="B27" s="293"/>
      <c r="C27" s="293"/>
      <c r="D27" s="294"/>
      <c r="E27" s="294"/>
      <c r="F27" s="294"/>
      <c r="G27" s="281"/>
      <c r="H27" s="298"/>
      <c r="I27" s="298"/>
    </row>
    <row r="28" spans="1:9" ht="11.25" customHeight="1">
      <c r="A28" s="284" t="s">
        <v>234</v>
      </c>
      <c r="B28" s="293"/>
      <c r="C28" s="293"/>
      <c r="D28" s="294"/>
      <c r="E28" s="294"/>
      <c r="F28" s="294"/>
      <c r="G28" s="281"/>
      <c r="H28" s="298"/>
      <c r="I28" s="298"/>
    </row>
    <row r="29" spans="1:9" ht="11.25" customHeight="1">
      <c r="A29" s="118" t="s">
        <v>128</v>
      </c>
      <c r="B29" s="295">
        <f>+B15+B22</f>
        <v>0</v>
      </c>
      <c r="C29" s="295">
        <f aca="true" t="shared" si="2" ref="C29:I29">+C15+C22</f>
        <v>0</v>
      </c>
      <c r="D29" s="295">
        <f t="shared" si="2"/>
        <v>0</v>
      </c>
      <c r="E29" s="295">
        <f t="shared" si="2"/>
        <v>0</v>
      </c>
      <c r="F29" s="295">
        <f t="shared" si="2"/>
        <v>0</v>
      </c>
      <c r="G29" s="295">
        <f t="shared" si="2"/>
        <v>0</v>
      </c>
      <c r="H29" s="295">
        <f t="shared" si="2"/>
        <v>0</v>
      </c>
      <c r="I29" s="295">
        <f t="shared" si="2"/>
        <v>0</v>
      </c>
    </row>
    <row r="30" spans="1:9" s="20" customFormat="1" ht="23.25" customHeight="1">
      <c r="A30" s="522" t="s">
        <v>313</v>
      </c>
      <c r="B30" s="523"/>
      <c r="C30" s="523"/>
      <c r="D30" s="523"/>
      <c r="E30" s="523"/>
      <c r="F30" s="523"/>
      <c r="G30" s="523"/>
      <c r="H30" s="523"/>
      <c r="I30" s="524"/>
    </row>
    <row r="31" spans="1:9" s="20" customFormat="1" ht="11.25" customHeight="1">
      <c r="A31" s="94" t="s">
        <v>237</v>
      </c>
      <c r="B31" s="296">
        <f>SUM(B32:B37)</f>
        <v>0</v>
      </c>
      <c r="C31" s="296">
        <f aca="true" t="shared" si="3" ref="C31:I31">SUM(C32:C37)</f>
        <v>0</v>
      </c>
      <c r="D31" s="296">
        <f t="shared" si="3"/>
        <v>0</v>
      </c>
      <c r="E31" s="296">
        <f t="shared" si="3"/>
        <v>0</v>
      </c>
      <c r="F31" s="296">
        <f t="shared" si="3"/>
        <v>0</v>
      </c>
      <c r="G31" s="296">
        <f t="shared" si="3"/>
        <v>0</v>
      </c>
      <c r="H31" s="296">
        <f t="shared" si="3"/>
        <v>0</v>
      </c>
      <c r="I31" s="296">
        <f t="shared" si="3"/>
        <v>0</v>
      </c>
    </row>
    <row r="32" spans="1:9" s="20" customFormat="1" ht="11.25" customHeight="1">
      <c r="A32" s="278" t="s">
        <v>233</v>
      </c>
      <c r="B32" s="297"/>
      <c r="C32" s="280"/>
      <c r="D32" s="280"/>
      <c r="E32" s="280"/>
      <c r="F32" s="280"/>
      <c r="G32" s="281"/>
      <c r="H32" s="298"/>
      <c r="I32" s="298"/>
    </row>
    <row r="33" spans="1:9" s="20" customFormat="1" ht="11.25" customHeight="1">
      <c r="A33" s="283" t="s">
        <v>233</v>
      </c>
      <c r="B33" s="297"/>
      <c r="C33" s="280"/>
      <c r="D33" s="280"/>
      <c r="E33" s="280"/>
      <c r="F33" s="280"/>
      <c r="G33" s="281"/>
      <c r="H33" s="298"/>
      <c r="I33" s="298"/>
    </row>
    <row r="34" spans="1:9" s="20" customFormat="1" ht="11.25" customHeight="1">
      <c r="A34" s="283" t="s">
        <v>233</v>
      </c>
      <c r="B34" s="297"/>
      <c r="C34" s="280"/>
      <c r="D34" s="280"/>
      <c r="E34" s="280"/>
      <c r="F34" s="280"/>
      <c r="G34" s="281"/>
      <c r="H34" s="298"/>
      <c r="I34" s="298"/>
    </row>
    <row r="35" spans="1:9" s="20" customFormat="1" ht="11.25" customHeight="1">
      <c r="A35" s="283" t="s">
        <v>234</v>
      </c>
      <c r="B35" s="297"/>
      <c r="C35" s="280"/>
      <c r="D35" s="280"/>
      <c r="E35" s="280"/>
      <c r="F35" s="280"/>
      <c r="G35" s="281"/>
      <c r="H35" s="298"/>
      <c r="I35" s="298"/>
    </row>
    <row r="36" spans="1:9" s="20" customFormat="1" ht="11.25" customHeight="1">
      <c r="A36" s="283" t="s">
        <v>234</v>
      </c>
      <c r="B36" s="297"/>
      <c r="C36" s="280"/>
      <c r="D36" s="280"/>
      <c r="E36" s="280"/>
      <c r="F36" s="280"/>
      <c r="G36" s="281"/>
      <c r="H36" s="298"/>
      <c r="I36" s="298"/>
    </row>
    <row r="37" spans="1:9" s="20" customFormat="1" ht="11.25" customHeight="1">
      <c r="A37" s="284" t="s">
        <v>234</v>
      </c>
      <c r="B37" s="297"/>
      <c r="C37" s="280"/>
      <c r="D37" s="280"/>
      <c r="E37" s="280"/>
      <c r="F37" s="280"/>
      <c r="G37" s="281"/>
      <c r="H37" s="298"/>
      <c r="I37" s="298"/>
    </row>
    <row r="38" spans="1:9" s="20" customFormat="1" ht="11.25" customHeight="1">
      <c r="A38" s="93" t="s">
        <v>238</v>
      </c>
      <c r="B38" s="296">
        <f>SUM(B39:B44)</f>
        <v>0</v>
      </c>
      <c r="C38" s="296">
        <f aca="true" t="shared" si="4" ref="C38:I38">SUM(C39:C44)</f>
        <v>0</v>
      </c>
      <c r="D38" s="296">
        <f t="shared" si="4"/>
        <v>0</v>
      </c>
      <c r="E38" s="296">
        <f t="shared" si="4"/>
        <v>0</v>
      </c>
      <c r="F38" s="296">
        <f t="shared" si="4"/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</row>
    <row r="39" spans="1:9" s="20" customFormat="1" ht="11.25" customHeight="1">
      <c r="A39" s="278" t="s">
        <v>235</v>
      </c>
      <c r="B39" s="293"/>
      <c r="C39" s="293"/>
      <c r="D39" s="294"/>
      <c r="E39" s="294"/>
      <c r="F39" s="294"/>
      <c r="G39" s="281"/>
      <c r="H39" s="298"/>
      <c r="I39" s="298"/>
    </row>
    <row r="40" spans="1:9" s="20" customFormat="1" ht="11.25" customHeight="1">
      <c r="A40" s="283" t="s">
        <v>235</v>
      </c>
      <c r="B40" s="293"/>
      <c r="C40" s="293"/>
      <c r="D40" s="294"/>
      <c r="E40" s="294"/>
      <c r="F40" s="294"/>
      <c r="G40" s="281"/>
      <c r="H40" s="298"/>
      <c r="I40" s="298"/>
    </row>
    <row r="41" spans="1:9" s="20" customFormat="1" ht="11.25" customHeight="1">
      <c r="A41" s="283" t="s">
        <v>235</v>
      </c>
      <c r="B41" s="293"/>
      <c r="C41" s="293"/>
      <c r="D41" s="294"/>
      <c r="E41" s="294"/>
      <c r="F41" s="294"/>
      <c r="G41" s="281"/>
      <c r="H41" s="298"/>
      <c r="I41" s="298"/>
    </row>
    <row r="42" spans="1:9" s="20" customFormat="1" ht="11.25" customHeight="1">
      <c r="A42" s="283" t="s">
        <v>234</v>
      </c>
      <c r="B42" s="293"/>
      <c r="C42" s="293"/>
      <c r="D42" s="294"/>
      <c r="E42" s="294"/>
      <c r="F42" s="294"/>
      <c r="G42" s="281"/>
      <c r="H42" s="298"/>
      <c r="I42" s="298"/>
    </row>
    <row r="43" spans="1:9" s="20" customFormat="1" ht="11.25" customHeight="1">
      <c r="A43" s="283" t="s">
        <v>234</v>
      </c>
      <c r="B43" s="293"/>
      <c r="C43" s="293"/>
      <c r="D43" s="294"/>
      <c r="E43" s="294"/>
      <c r="F43" s="294"/>
      <c r="G43" s="281"/>
      <c r="H43" s="298"/>
      <c r="I43" s="298"/>
    </row>
    <row r="44" spans="1:9" s="20" customFormat="1" ht="11.25" customHeight="1">
      <c r="A44" s="284" t="s">
        <v>234</v>
      </c>
      <c r="B44" s="293"/>
      <c r="C44" s="293"/>
      <c r="D44" s="294"/>
      <c r="E44" s="294"/>
      <c r="F44" s="294"/>
      <c r="G44" s="281"/>
      <c r="H44" s="298"/>
      <c r="I44" s="298"/>
    </row>
    <row r="45" spans="1:9" s="20" customFormat="1" ht="11.25" customHeight="1">
      <c r="A45" s="118" t="s">
        <v>342</v>
      </c>
      <c r="B45" s="295">
        <f>+B31+B38</f>
        <v>0</v>
      </c>
      <c r="C45" s="295">
        <f aca="true" t="shared" si="5" ref="C45:I45">+C31+C38</f>
        <v>0</v>
      </c>
      <c r="D45" s="295">
        <f t="shared" si="5"/>
        <v>0</v>
      </c>
      <c r="E45" s="295">
        <f t="shared" si="5"/>
        <v>0</v>
      </c>
      <c r="F45" s="295">
        <f t="shared" si="5"/>
        <v>0</v>
      </c>
      <c r="G45" s="295">
        <f t="shared" si="5"/>
        <v>0</v>
      </c>
      <c r="H45" s="295">
        <f t="shared" si="5"/>
        <v>0</v>
      </c>
      <c r="I45" s="295">
        <f t="shared" si="5"/>
        <v>0</v>
      </c>
    </row>
    <row r="46" spans="1:9" s="20" customFormat="1" ht="11.25" customHeight="1">
      <c r="A46" s="95" t="s">
        <v>239</v>
      </c>
      <c r="B46" s="292">
        <f>+B29+B45</f>
        <v>0</v>
      </c>
      <c r="C46" s="292">
        <f aca="true" t="shared" si="6" ref="C46:I46">+C29+C45</f>
        <v>0</v>
      </c>
      <c r="D46" s="292">
        <f t="shared" si="6"/>
        <v>0</v>
      </c>
      <c r="E46" s="292">
        <f t="shared" si="6"/>
        <v>0</v>
      </c>
      <c r="F46" s="292">
        <f t="shared" si="6"/>
        <v>0</v>
      </c>
      <c r="G46" s="292">
        <f t="shared" si="6"/>
        <v>0</v>
      </c>
      <c r="H46" s="292">
        <f t="shared" si="6"/>
        <v>0</v>
      </c>
      <c r="I46" s="292">
        <f t="shared" si="6"/>
        <v>0</v>
      </c>
    </row>
    <row r="47" spans="1:5" ht="11.25" customHeight="1">
      <c r="A47" s="70"/>
      <c r="B47" s="71"/>
      <c r="C47" s="71"/>
      <c r="D47" s="72"/>
      <c r="E47" s="7"/>
    </row>
    <row r="48" spans="1:9" s="20" customFormat="1" ht="12" customHeight="1">
      <c r="A48" s="119" t="s">
        <v>314</v>
      </c>
      <c r="B48" s="288"/>
      <c r="C48" s="288"/>
      <c r="D48" s="299"/>
      <c r="E48" s="300"/>
      <c r="F48" s="300"/>
      <c r="G48" s="300"/>
      <c r="H48" s="300"/>
      <c r="I48" s="300"/>
    </row>
    <row r="49" spans="1:4" ht="11.25" customHeight="1">
      <c r="A49" s="515" t="s">
        <v>149</v>
      </c>
      <c r="B49" s="515"/>
      <c r="C49" s="515"/>
      <c r="D49" s="35"/>
    </row>
    <row r="50" spans="1:4" ht="11.25" customHeight="1">
      <c r="A50" s="35" t="s">
        <v>316</v>
      </c>
      <c r="B50" s="70"/>
      <c r="C50" s="70"/>
      <c r="D50" s="35"/>
    </row>
    <row r="51" spans="1:4" ht="11.25" customHeight="1">
      <c r="A51" s="509" t="s">
        <v>315</v>
      </c>
      <c r="B51" s="509"/>
      <c r="C51" s="509"/>
      <c r="D51" s="35"/>
    </row>
    <row r="52" spans="1:4" ht="11.25" customHeight="1">
      <c r="A52" s="4" t="s">
        <v>219</v>
      </c>
      <c r="B52" s="36"/>
      <c r="C52" s="4"/>
      <c r="D52" s="4"/>
    </row>
    <row r="53" spans="1:4" ht="11.25" customHeight="1">
      <c r="A53" s="4"/>
      <c r="B53" s="36"/>
      <c r="C53" s="4"/>
      <c r="D53" s="4"/>
    </row>
    <row r="54" spans="1:4" ht="11.25" customHeight="1">
      <c r="A54" s="37"/>
      <c r="B54" s="29"/>
      <c r="C54" s="37"/>
      <c r="D54" s="4"/>
    </row>
    <row r="55" spans="1:4" ht="11.25" customHeight="1">
      <c r="A55" s="24"/>
      <c r="B55" s="36"/>
      <c r="C55" s="24"/>
      <c r="D55" s="4"/>
    </row>
    <row r="56" spans="1:4" ht="11.25" customHeight="1">
      <c r="A56" s="24"/>
      <c r="B56" s="4"/>
      <c r="C56" s="4"/>
      <c r="D56" s="4"/>
    </row>
    <row r="57" spans="1:4" ht="11.25" customHeight="1">
      <c r="A57" s="24"/>
      <c r="B57" s="4"/>
      <c r="C57" s="4"/>
      <c r="D57" s="4"/>
    </row>
    <row r="58" spans="1:4" s="7" customFormat="1" ht="11.25" customHeight="1">
      <c r="A58" s="24"/>
      <c r="B58" s="4"/>
      <c r="C58" s="4"/>
      <c r="D58" s="4"/>
    </row>
    <row r="59" spans="1:4" ht="11.25" customHeight="1">
      <c r="A59" s="5"/>
      <c r="B59" s="1"/>
      <c r="C59" s="1"/>
      <c r="D59" s="1"/>
    </row>
  </sheetData>
  <sheetProtection password="C236" sheet="1" formatColumns="0" selectLockedCells="1"/>
  <mergeCells count="21">
    <mergeCell ref="A8:I8"/>
    <mergeCell ref="A51:C51"/>
    <mergeCell ref="A7:D7"/>
    <mergeCell ref="A9:D9"/>
    <mergeCell ref="A10:C10"/>
    <mergeCell ref="A30:I30"/>
    <mergeCell ref="B11:B13"/>
    <mergeCell ref="A11:A14"/>
    <mergeCell ref="C12:D12"/>
    <mergeCell ref="C11:F11"/>
    <mergeCell ref="H11:H14"/>
    <mergeCell ref="A49:C49"/>
    <mergeCell ref="A2:D2"/>
    <mergeCell ref="A5:D5"/>
    <mergeCell ref="G11:G13"/>
    <mergeCell ref="I11:I14"/>
    <mergeCell ref="E12:E13"/>
    <mergeCell ref="A6:D6"/>
    <mergeCell ref="A4:I4"/>
    <mergeCell ref="A3:I3"/>
    <mergeCell ref="F12:F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6" sqref="A6:I6"/>
    </sheetView>
  </sheetViews>
  <sheetFormatPr defaultColWidth="9.140625" defaultRowHeight="11.25" customHeight="1"/>
  <cols>
    <col min="1" max="1" width="54.57421875" style="2" customWidth="1"/>
    <col min="2" max="4" width="15.7109375" style="2" customWidth="1"/>
    <col min="5" max="6" width="14.7109375" style="2" customWidth="1"/>
    <col min="7" max="7" width="19.7109375" style="2" customWidth="1"/>
    <col min="8" max="9" width="14.7109375" style="2" customWidth="1"/>
    <col min="10" max="16384" width="9.140625" style="2" customWidth="1"/>
  </cols>
  <sheetData>
    <row r="1" spans="1:4" ht="15.75">
      <c r="A1" s="508" t="s">
        <v>242</v>
      </c>
      <c r="B1" s="508"/>
      <c r="C1" s="508"/>
      <c r="D1" s="508"/>
    </row>
    <row r="2" spans="1:4" ht="11.25" customHeight="1">
      <c r="A2" s="509"/>
      <c r="B2" s="509"/>
      <c r="C2" s="509"/>
      <c r="D2" s="509"/>
    </row>
    <row r="3" spans="1:9" ht="11.25" customHeight="1">
      <c r="A3" s="511" t="s">
        <v>353</v>
      </c>
      <c r="B3" s="511"/>
      <c r="C3" s="511"/>
      <c r="D3" s="511"/>
      <c r="E3" s="511"/>
      <c r="F3" s="511"/>
      <c r="G3" s="511"/>
      <c r="H3" s="511"/>
      <c r="I3" s="511"/>
    </row>
    <row r="4" spans="1:4" ht="11.25" customHeight="1">
      <c r="A4" s="509" t="s">
        <v>0</v>
      </c>
      <c r="B4" s="509"/>
      <c r="C4" s="509"/>
      <c r="D4" s="509"/>
    </row>
    <row r="5" spans="1:4" ht="11.25" customHeight="1">
      <c r="A5" s="510" t="s">
        <v>224</v>
      </c>
      <c r="B5" s="510"/>
      <c r="C5" s="510"/>
      <c r="D5" s="510"/>
    </row>
    <row r="6" spans="1:9" ht="11.25" customHeight="1">
      <c r="A6" s="511" t="s">
        <v>355</v>
      </c>
      <c r="B6" s="511"/>
      <c r="C6" s="511"/>
      <c r="D6" s="511"/>
      <c r="E6" s="511"/>
      <c r="F6" s="511"/>
      <c r="G6" s="511"/>
      <c r="H6" s="511"/>
      <c r="I6" s="511"/>
    </row>
    <row r="7" spans="1:4" ht="11.25" customHeight="1">
      <c r="A7" s="513"/>
      <c r="B7" s="513"/>
      <c r="C7" s="513"/>
      <c r="D7" s="513"/>
    </row>
    <row r="8" spans="1:9" ht="11.25" customHeight="1">
      <c r="A8" s="514" t="s">
        <v>213</v>
      </c>
      <c r="B8" s="514"/>
      <c r="C8" s="514"/>
      <c r="E8" s="7"/>
      <c r="I8" s="69">
        <v>1</v>
      </c>
    </row>
    <row r="9" spans="1:9" ht="27.75" customHeight="1">
      <c r="A9" s="516" t="s">
        <v>272</v>
      </c>
      <c r="B9" s="503" t="s">
        <v>151</v>
      </c>
      <c r="C9" s="519" t="s">
        <v>7</v>
      </c>
      <c r="D9" s="520"/>
      <c r="E9" s="520"/>
      <c r="F9" s="521"/>
      <c r="G9" s="517" t="s">
        <v>129</v>
      </c>
      <c r="H9" s="503" t="s">
        <v>228</v>
      </c>
      <c r="I9" s="512" t="s">
        <v>130</v>
      </c>
    </row>
    <row r="10" spans="1:9" ht="11.25" customHeight="1">
      <c r="A10" s="516"/>
      <c r="B10" s="504"/>
      <c r="C10" s="526" t="s">
        <v>225</v>
      </c>
      <c r="D10" s="526"/>
      <c r="E10" s="503" t="s">
        <v>227</v>
      </c>
      <c r="F10" s="503" t="s">
        <v>226</v>
      </c>
      <c r="G10" s="518"/>
      <c r="H10" s="504"/>
      <c r="I10" s="512"/>
    </row>
    <row r="11" spans="1:9" ht="31.5" customHeight="1">
      <c r="A11" s="516"/>
      <c r="B11" s="504"/>
      <c r="C11" s="124" t="s">
        <v>131</v>
      </c>
      <c r="D11" s="124" t="s">
        <v>13</v>
      </c>
      <c r="E11" s="504"/>
      <c r="F11" s="504"/>
      <c r="G11" s="518"/>
      <c r="H11" s="504"/>
      <c r="I11" s="512"/>
    </row>
    <row r="12" spans="1:9" ht="11.25" customHeight="1">
      <c r="A12" s="516"/>
      <c r="B12" s="125" t="s">
        <v>65</v>
      </c>
      <c r="C12" s="126" t="s">
        <v>66</v>
      </c>
      <c r="D12" s="126" t="s">
        <v>231</v>
      </c>
      <c r="E12" s="127" t="s">
        <v>229</v>
      </c>
      <c r="F12" s="128" t="s">
        <v>230</v>
      </c>
      <c r="G12" s="129" t="s">
        <v>232</v>
      </c>
      <c r="H12" s="507"/>
      <c r="I12" s="512"/>
    </row>
    <row r="13" spans="1:9" ht="11.25" customHeight="1">
      <c r="A13" s="94" t="s">
        <v>251</v>
      </c>
      <c r="B13" s="276">
        <f>SUM(B14:B19)</f>
        <v>0</v>
      </c>
      <c r="C13" s="276">
        <f aca="true" t="shared" si="0" ref="C13:H13">SUM(C14:C19)</f>
        <v>0</v>
      </c>
      <c r="D13" s="276">
        <f t="shared" si="0"/>
        <v>0</v>
      </c>
      <c r="E13" s="276">
        <f t="shared" si="0"/>
        <v>0</v>
      </c>
      <c r="F13" s="276">
        <f t="shared" si="0"/>
        <v>0</v>
      </c>
      <c r="G13" s="276">
        <f t="shared" si="0"/>
        <v>0</v>
      </c>
      <c r="H13" s="276">
        <f t="shared" si="0"/>
        <v>0</v>
      </c>
      <c r="I13" s="276">
        <f>SUM(I14:I19)</f>
        <v>0</v>
      </c>
    </row>
    <row r="14" spans="1:9" ht="11.25" customHeight="1">
      <c r="A14" s="278" t="s">
        <v>253</v>
      </c>
      <c r="B14" s="279"/>
      <c r="C14" s="302"/>
      <c r="D14" s="302"/>
      <c r="E14" s="302"/>
      <c r="F14" s="302"/>
      <c r="G14" s="281"/>
      <c r="H14" s="282"/>
      <c r="I14" s="282"/>
    </row>
    <row r="15" spans="1:9" ht="11.25" customHeight="1">
      <c r="A15" s="303" t="s">
        <v>253</v>
      </c>
      <c r="B15" s="304"/>
      <c r="C15" s="302"/>
      <c r="D15" s="302"/>
      <c r="E15" s="302"/>
      <c r="F15" s="302"/>
      <c r="G15" s="281"/>
      <c r="H15" s="282"/>
      <c r="I15" s="282"/>
    </row>
    <row r="16" spans="1:9" ht="11.25" customHeight="1">
      <c r="A16" s="283" t="s">
        <v>253</v>
      </c>
      <c r="B16" s="279"/>
      <c r="C16" s="302"/>
      <c r="D16" s="302"/>
      <c r="E16" s="302"/>
      <c r="F16" s="302"/>
      <c r="G16" s="281"/>
      <c r="H16" s="282"/>
      <c r="I16" s="282"/>
    </row>
    <row r="17" spans="1:9" ht="11.25" customHeight="1">
      <c r="A17" s="283" t="s">
        <v>234</v>
      </c>
      <c r="B17" s="279"/>
      <c r="C17" s="302"/>
      <c r="D17" s="302"/>
      <c r="E17" s="302"/>
      <c r="F17" s="302"/>
      <c r="G17" s="281"/>
      <c r="H17" s="282"/>
      <c r="I17" s="282"/>
    </row>
    <row r="18" spans="1:9" ht="11.25" customHeight="1">
      <c r="A18" s="283" t="s">
        <v>234</v>
      </c>
      <c r="B18" s="279"/>
      <c r="C18" s="302"/>
      <c r="D18" s="302"/>
      <c r="E18" s="302"/>
      <c r="F18" s="302"/>
      <c r="G18" s="281"/>
      <c r="H18" s="282"/>
      <c r="I18" s="282"/>
    </row>
    <row r="19" spans="1:9" ht="11.25" customHeight="1">
      <c r="A19" s="284" t="s">
        <v>234</v>
      </c>
      <c r="B19" s="279"/>
      <c r="C19" s="302"/>
      <c r="D19" s="302"/>
      <c r="E19" s="302"/>
      <c r="F19" s="302"/>
      <c r="G19" s="281"/>
      <c r="H19" s="282"/>
      <c r="I19" s="282"/>
    </row>
    <row r="20" spans="1:9" ht="11.25" customHeight="1">
      <c r="A20" s="93" t="s">
        <v>250</v>
      </c>
      <c r="B20" s="301">
        <f>SUM(B21:B25)</f>
        <v>0</v>
      </c>
      <c r="C20" s="301">
        <f aca="true" t="shared" si="1" ref="C20:I20">SUM(C21:C25)</f>
        <v>0</v>
      </c>
      <c r="D20" s="301">
        <f t="shared" si="1"/>
        <v>0</v>
      </c>
      <c r="E20" s="301">
        <f t="shared" si="1"/>
        <v>0</v>
      </c>
      <c r="F20" s="301">
        <f t="shared" si="1"/>
        <v>0</v>
      </c>
      <c r="G20" s="301">
        <f t="shared" si="1"/>
        <v>0</v>
      </c>
      <c r="H20" s="301">
        <f t="shared" si="1"/>
        <v>0</v>
      </c>
      <c r="I20" s="301">
        <f t="shared" si="1"/>
        <v>0</v>
      </c>
    </row>
    <row r="21" spans="1:9" ht="11.25" customHeight="1">
      <c r="A21" s="278" t="s">
        <v>254</v>
      </c>
      <c r="B21" s="285"/>
      <c r="C21" s="285"/>
      <c r="D21" s="286"/>
      <c r="E21" s="286"/>
      <c r="F21" s="286"/>
      <c r="G21" s="287"/>
      <c r="H21" s="282"/>
      <c r="I21" s="282"/>
    </row>
    <row r="22" spans="1:9" ht="11.25" customHeight="1">
      <c r="A22" s="303" t="s">
        <v>254</v>
      </c>
      <c r="B22" s="286"/>
      <c r="C22" s="285"/>
      <c r="D22" s="286"/>
      <c r="E22" s="286"/>
      <c r="F22" s="286"/>
      <c r="G22" s="287"/>
      <c r="H22" s="282"/>
      <c r="I22" s="282"/>
    </row>
    <row r="23" spans="1:9" ht="11.25" customHeight="1">
      <c r="A23" s="283" t="s">
        <v>254</v>
      </c>
      <c r="B23" s="285"/>
      <c r="C23" s="285"/>
      <c r="D23" s="286"/>
      <c r="E23" s="286"/>
      <c r="F23" s="286"/>
      <c r="G23" s="287"/>
      <c r="H23" s="282"/>
      <c r="I23" s="282"/>
    </row>
    <row r="24" spans="1:9" ht="11.25" customHeight="1">
      <c r="A24" s="283" t="s">
        <v>234</v>
      </c>
      <c r="B24" s="285"/>
      <c r="C24" s="285"/>
      <c r="D24" s="286"/>
      <c r="E24" s="286"/>
      <c r="F24" s="286"/>
      <c r="G24" s="287"/>
      <c r="H24" s="282"/>
      <c r="I24" s="282"/>
    </row>
    <row r="25" spans="1:9" ht="11.25" customHeight="1">
      <c r="A25" s="283" t="s">
        <v>234</v>
      </c>
      <c r="B25" s="285"/>
      <c r="C25" s="285"/>
      <c r="D25" s="286"/>
      <c r="E25" s="286"/>
      <c r="F25" s="286"/>
      <c r="G25" s="287"/>
      <c r="H25" s="282"/>
      <c r="I25" s="282"/>
    </row>
    <row r="26" spans="1:9" ht="11.25" customHeight="1">
      <c r="A26" s="133" t="s">
        <v>255</v>
      </c>
      <c r="B26" s="301">
        <f aca="true" t="shared" si="2" ref="B26:I26">SUM(B27:B31)</f>
        <v>0</v>
      </c>
      <c r="C26" s="301">
        <f t="shared" si="2"/>
        <v>0</v>
      </c>
      <c r="D26" s="301">
        <f t="shared" si="2"/>
        <v>0</v>
      </c>
      <c r="E26" s="301">
        <f t="shared" si="2"/>
        <v>0</v>
      </c>
      <c r="F26" s="301">
        <f t="shared" si="2"/>
        <v>0</v>
      </c>
      <c r="G26" s="301">
        <f t="shared" si="2"/>
        <v>0</v>
      </c>
      <c r="H26" s="301">
        <f t="shared" si="2"/>
        <v>0</v>
      </c>
      <c r="I26" s="301">
        <f t="shared" si="2"/>
        <v>0</v>
      </c>
    </row>
    <row r="27" spans="1:9" ht="11.25" customHeight="1">
      <c r="A27" s="278" t="s">
        <v>256</v>
      </c>
      <c r="B27" s="285"/>
      <c r="C27" s="285"/>
      <c r="D27" s="286"/>
      <c r="E27" s="286"/>
      <c r="F27" s="286"/>
      <c r="G27" s="287"/>
      <c r="H27" s="282"/>
      <c r="I27" s="282"/>
    </row>
    <row r="28" spans="1:9" ht="11.25" customHeight="1">
      <c r="A28" s="283" t="s">
        <v>256</v>
      </c>
      <c r="B28" s="285"/>
      <c r="C28" s="285"/>
      <c r="D28" s="286"/>
      <c r="E28" s="286"/>
      <c r="F28" s="286"/>
      <c r="G28" s="287"/>
      <c r="H28" s="282"/>
      <c r="I28" s="282"/>
    </row>
    <row r="29" spans="1:9" ht="11.25" customHeight="1">
      <c r="A29" s="283" t="s">
        <v>256</v>
      </c>
      <c r="B29" s="285"/>
      <c r="C29" s="285"/>
      <c r="D29" s="286"/>
      <c r="E29" s="286"/>
      <c r="F29" s="286"/>
      <c r="G29" s="287"/>
      <c r="H29" s="282"/>
      <c r="I29" s="282"/>
    </row>
    <row r="30" spans="1:9" ht="11.25" customHeight="1">
      <c r="A30" s="283" t="s">
        <v>234</v>
      </c>
      <c r="B30" s="285"/>
      <c r="C30" s="285"/>
      <c r="D30" s="286"/>
      <c r="E30" s="286"/>
      <c r="F30" s="286"/>
      <c r="G30" s="287"/>
      <c r="H30" s="282"/>
      <c r="I30" s="282"/>
    </row>
    <row r="31" spans="1:9" ht="11.25" customHeight="1">
      <c r="A31" s="284" t="s">
        <v>234</v>
      </c>
      <c r="B31" s="285"/>
      <c r="C31" s="285"/>
      <c r="D31" s="286"/>
      <c r="E31" s="286"/>
      <c r="F31" s="286"/>
      <c r="G31" s="287"/>
      <c r="H31" s="282"/>
      <c r="I31" s="282"/>
    </row>
    <row r="32" spans="1:9" ht="11.25" customHeight="1">
      <c r="A32" s="118" t="s">
        <v>252</v>
      </c>
      <c r="B32" s="277">
        <f>+B13+B20+B26</f>
        <v>0</v>
      </c>
      <c r="C32" s="277">
        <f aca="true" t="shared" si="3" ref="C32:I32">+C13+C20+C26</f>
        <v>0</v>
      </c>
      <c r="D32" s="277">
        <f t="shared" si="3"/>
        <v>0</v>
      </c>
      <c r="E32" s="277">
        <f t="shared" si="3"/>
        <v>0</v>
      </c>
      <c r="F32" s="277">
        <f t="shared" si="3"/>
        <v>0</v>
      </c>
      <c r="G32" s="277">
        <f t="shared" si="3"/>
        <v>0</v>
      </c>
      <c r="H32" s="277">
        <f t="shared" si="3"/>
        <v>0</v>
      </c>
      <c r="I32" s="277">
        <f t="shared" si="3"/>
        <v>0</v>
      </c>
    </row>
    <row r="33" spans="1:9" ht="11.25" customHeight="1">
      <c r="A33" s="527" t="s">
        <v>149</v>
      </c>
      <c r="B33" s="527"/>
      <c r="C33" s="527"/>
      <c r="D33" s="305"/>
      <c r="E33" s="306"/>
      <c r="F33" s="306"/>
      <c r="G33" s="306"/>
      <c r="H33" s="306"/>
      <c r="I33" s="306"/>
    </row>
    <row r="34" spans="1:9" ht="11.25" customHeight="1">
      <c r="A34" s="307"/>
      <c r="B34" s="308"/>
      <c r="C34" s="307"/>
      <c r="D34" s="307"/>
      <c r="E34" s="306"/>
      <c r="F34" s="306"/>
      <c r="G34" s="306"/>
      <c r="H34" s="306"/>
      <c r="I34" s="306"/>
    </row>
    <row r="35" spans="1:9" s="7" customFormat="1" ht="11.25" customHeight="1">
      <c r="A35" s="307"/>
      <c r="B35" s="308"/>
      <c r="C35" s="307"/>
      <c r="D35" s="307"/>
      <c r="E35" s="306"/>
      <c r="F35" s="306"/>
      <c r="G35" s="306"/>
      <c r="H35" s="306"/>
      <c r="I35" s="306"/>
    </row>
    <row r="36" spans="1:9" ht="11.25" customHeight="1">
      <c r="A36" s="309"/>
      <c r="B36" s="310"/>
      <c r="C36" s="309"/>
      <c r="D36" s="307"/>
      <c r="E36" s="306"/>
      <c r="F36" s="306"/>
      <c r="G36" s="306"/>
      <c r="H36" s="306"/>
      <c r="I36" s="306"/>
    </row>
    <row r="37" spans="1:4" ht="11.25" customHeight="1">
      <c r="A37" s="24"/>
      <c r="B37" s="36"/>
      <c r="C37" s="24"/>
      <c r="D37" s="4"/>
    </row>
    <row r="38" spans="1:4" ht="11.25" customHeight="1">
      <c r="A38" s="24"/>
      <c r="B38" s="4"/>
      <c r="C38" s="4"/>
      <c r="D38" s="4"/>
    </row>
    <row r="39" spans="1:4" ht="11.25" customHeight="1">
      <c r="A39" s="24"/>
      <c r="B39" s="4"/>
      <c r="C39" s="4"/>
      <c r="D39" s="4"/>
    </row>
    <row r="40" spans="1:9" ht="11.25" customHeight="1">
      <c r="A40" s="24"/>
      <c r="B40" s="4"/>
      <c r="C40" s="4"/>
      <c r="D40" s="4"/>
      <c r="E40" s="7"/>
      <c r="F40" s="7"/>
      <c r="G40" s="7"/>
      <c r="H40" s="7"/>
      <c r="I40" s="7"/>
    </row>
    <row r="41" spans="1:4" ht="11.25" customHeight="1">
      <c r="A41" s="5"/>
      <c r="B41" s="1"/>
      <c r="C41" s="1"/>
      <c r="D41" s="1"/>
    </row>
  </sheetData>
  <sheetProtection password="C236" sheet="1" formatColumns="0" selectLockedCells="1"/>
  <mergeCells count="18">
    <mergeCell ref="A3:I3"/>
    <mergeCell ref="H9:H12"/>
    <mergeCell ref="I9:I12"/>
    <mergeCell ref="C10:D10"/>
    <mergeCell ref="E10:E11"/>
    <mergeCell ref="F10:F11"/>
    <mergeCell ref="C9:F9"/>
    <mergeCell ref="A6:I6"/>
    <mergeCell ref="A1:D1"/>
    <mergeCell ref="A2:D2"/>
    <mergeCell ref="A4:D4"/>
    <mergeCell ref="A5:D5"/>
    <mergeCell ref="G9:G11"/>
    <mergeCell ref="A33:C33"/>
    <mergeCell ref="A7:D7"/>
    <mergeCell ref="A8:C8"/>
    <mergeCell ref="A9:A12"/>
    <mergeCell ref="B9:B1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PageLayoutView="0" workbookViewId="0" topLeftCell="A1">
      <selection activeCell="C17" sqref="C17"/>
    </sheetView>
  </sheetViews>
  <sheetFormatPr defaultColWidth="9.140625" defaultRowHeight="11.25" customHeight="1"/>
  <cols>
    <col min="1" max="1" width="63.140625" style="1" bestFit="1" customWidth="1"/>
    <col min="2" max="2" width="33.57421875" style="1" customWidth="1"/>
    <col min="3" max="3" width="41.421875" style="1" customWidth="1"/>
    <col min="4" max="16384" width="9.140625" style="1" customWidth="1"/>
  </cols>
  <sheetData>
    <row r="1" ht="15.75">
      <c r="A1" s="79" t="s">
        <v>104</v>
      </c>
    </row>
    <row r="2" ht="11.25" customHeight="1">
      <c r="A2" s="20"/>
    </row>
    <row r="3" spans="1:3" ht="11.25" customHeight="1">
      <c r="A3" s="399" t="s">
        <v>353</v>
      </c>
      <c r="B3" s="399"/>
      <c r="C3" s="399"/>
    </row>
    <row r="4" spans="1:3" ht="11.25" customHeight="1">
      <c r="A4" s="399" t="s">
        <v>369</v>
      </c>
      <c r="B4" s="399"/>
      <c r="C4" s="399"/>
    </row>
    <row r="5" spans="1:3" ht="11.25" customHeight="1">
      <c r="A5" s="400" t="s">
        <v>0</v>
      </c>
      <c r="B5" s="400"/>
      <c r="C5" s="400"/>
    </row>
    <row r="6" spans="1:3" s="3" customFormat="1" ht="11.25" customHeight="1">
      <c r="A6" s="401" t="s">
        <v>105</v>
      </c>
      <c r="B6" s="401"/>
      <c r="C6" s="401"/>
    </row>
    <row r="7" spans="1:3" s="3" customFormat="1" ht="11.25" customHeight="1">
      <c r="A7" s="400" t="s">
        <v>4</v>
      </c>
      <c r="B7" s="400"/>
      <c r="C7" s="400"/>
    </row>
    <row r="8" spans="1:3" s="3" customFormat="1" ht="11.25" customHeight="1">
      <c r="A8" s="399" t="s">
        <v>372</v>
      </c>
      <c r="B8" s="399"/>
      <c r="C8" s="399"/>
    </row>
    <row r="9" spans="1:3" ht="11.25" customHeight="1">
      <c r="A9" s="21"/>
      <c r="B9" s="21"/>
      <c r="C9" s="21"/>
    </row>
    <row r="10" spans="1:3" ht="11.25" customHeight="1">
      <c r="A10" s="1" t="s">
        <v>214</v>
      </c>
      <c r="C10" s="19">
        <v>1</v>
      </c>
    </row>
    <row r="11" spans="1:3" ht="11.25" customHeight="1">
      <c r="A11" s="132" t="s">
        <v>247</v>
      </c>
      <c r="B11" s="528" t="s">
        <v>248</v>
      </c>
      <c r="C11" s="529"/>
    </row>
    <row r="12" spans="1:3" ht="11.25" customHeight="1">
      <c r="A12" s="13" t="s">
        <v>249</v>
      </c>
      <c r="B12" s="451">
        <v>55289385.55</v>
      </c>
      <c r="C12" s="452"/>
    </row>
    <row r="13" ht="11.25" customHeight="1">
      <c r="C13" s="19"/>
    </row>
    <row r="14" spans="1:3" ht="11.25" customHeight="1">
      <c r="A14" s="96" t="s">
        <v>15</v>
      </c>
      <c r="B14" s="84" t="s">
        <v>3</v>
      </c>
      <c r="C14" s="172" t="s">
        <v>8</v>
      </c>
    </row>
    <row r="15" spans="1:3" ht="11.25" customHeight="1">
      <c r="A15" s="9" t="s">
        <v>69</v>
      </c>
      <c r="B15" s="311">
        <v>29779193.31</v>
      </c>
      <c r="C15" s="312">
        <v>53.86</v>
      </c>
    </row>
    <row r="16" spans="1:3" ht="11.25" customHeight="1">
      <c r="A16" s="9" t="s">
        <v>36</v>
      </c>
      <c r="B16" s="311">
        <v>29856268.2</v>
      </c>
      <c r="C16" s="312">
        <v>54</v>
      </c>
    </row>
    <row r="17" spans="1:3" ht="11.25" customHeight="1">
      <c r="A17" s="22" t="s">
        <v>51</v>
      </c>
      <c r="B17" s="313">
        <v>28363454.79</v>
      </c>
      <c r="C17" s="314">
        <v>51.3</v>
      </c>
    </row>
    <row r="18" spans="1:3" ht="11.25" customHeight="1">
      <c r="A18" s="4"/>
      <c r="B18" s="4"/>
      <c r="C18" s="4"/>
    </row>
    <row r="19" spans="1:3" ht="11.25" customHeight="1">
      <c r="A19" s="96" t="s">
        <v>110</v>
      </c>
      <c r="B19" s="84" t="s">
        <v>3</v>
      </c>
      <c r="C19" s="172" t="s">
        <v>8</v>
      </c>
    </row>
    <row r="20" spans="1:3" ht="11.25" customHeight="1">
      <c r="A20" s="9" t="s">
        <v>9</v>
      </c>
      <c r="B20" s="311"/>
      <c r="C20" s="312"/>
    </row>
    <row r="21" spans="1:3" ht="11.25" customHeight="1">
      <c r="A21" s="22" t="s">
        <v>14</v>
      </c>
      <c r="B21" s="313"/>
      <c r="C21" s="314"/>
    </row>
    <row r="22" spans="1:3" ht="11.25" customHeight="1">
      <c r="A22" s="4"/>
      <c r="B22" s="4"/>
      <c r="C22" s="4"/>
    </row>
    <row r="23" spans="1:3" ht="11.25" customHeight="1">
      <c r="A23" s="96" t="s">
        <v>17</v>
      </c>
      <c r="B23" s="84" t="s">
        <v>3</v>
      </c>
      <c r="C23" s="172" t="s">
        <v>8</v>
      </c>
    </row>
    <row r="24" spans="1:3" ht="11.25" customHeight="1">
      <c r="A24" s="9" t="s">
        <v>132</v>
      </c>
      <c r="B24" s="311"/>
      <c r="C24" s="312"/>
    </row>
    <row r="25" spans="1:3" ht="11.25" customHeight="1">
      <c r="A25" s="22" t="s">
        <v>14</v>
      </c>
      <c r="B25" s="313"/>
      <c r="C25" s="314"/>
    </row>
    <row r="26" spans="1:3" ht="11.25" customHeight="1">
      <c r="A26" s="4"/>
      <c r="B26" s="4"/>
      <c r="C26" s="4"/>
    </row>
    <row r="27" spans="1:3" ht="11.25" customHeight="1">
      <c r="A27" s="96" t="s">
        <v>2</v>
      </c>
      <c r="B27" s="84" t="s">
        <v>3</v>
      </c>
      <c r="C27" s="172" t="s">
        <v>8</v>
      </c>
    </row>
    <row r="28" spans="1:3" ht="11.25" customHeight="1">
      <c r="A28" s="9" t="s">
        <v>18</v>
      </c>
      <c r="B28" s="311"/>
      <c r="C28" s="312"/>
    </row>
    <row r="29" spans="1:3" ht="11.25" customHeight="1">
      <c r="A29" s="9" t="s">
        <v>19</v>
      </c>
      <c r="B29" s="311"/>
      <c r="C29" s="312"/>
    </row>
    <row r="30" spans="1:3" ht="11.25" customHeight="1">
      <c r="A30" s="9" t="s">
        <v>73</v>
      </c>
      <c r="B30" s="311"/>
      <c r="C30" s="312"/>
    </row>
    <row r="31" spans="1:3" ht="11.25" customHeight="1">
      <c r="A31" s="22" t="s">
        <v>37</v>
      </c>
      <c r="B31" s="313"/>
      <c r="C31" s="314"/>
    </row>
    <row r="32" spans="1:3" ht="11.25" customHeight="1">
      <c r="A32" s="4"/>
      <c r="B32" s="4"/>
      <c r="C32" s="4"/>
    </row>
    <row r="33" spans="1:4" ht="11.25" customHeight="1">
      <c r="A33" s="530" t="s">
        <v>5</v>
      </c>
      <c r="B33" s="419" t="s">
        <v>134</v>
      </c>
      <c r="C33" s="419" t="s">
        <v>129</v>
      </c>
      <c r="D33" s="4"/>
    </row>
    <row r="34" spans="1:4" ht="27" customHeight="1">
      <c r="A34" s="531"/>
      <c r="B34" s="429"/>
      <c r="C34" s="429" t="s">
        <v>50</v>
      </c>
      <c r="D34" s="4"/>
    </row>
    <row r="35" spans="1:3" ht="11.25" customHeight="1">
      <c r="A35" s="14" t="s">
        <v>133</v>
      </c>
      <c r="B35" s="313"/>
      <c r="C35" s="314"/>
    </row>
    <row r="36" spans="1:3" ht="11.25" customHeight="1">
      <c r="A36" s="315" t="s">
        <v>149</v>
      </c>
      <c r="B36" s="315"/>
      <c r="C36" s="315"/>
    </row>
    <row r="37" spans="1:3" s="4" customFormat="1" ht="11.25" customHeight="1">
      <c r="A37" s="307"/>
      <c r="B37" s="307"/>
      <c r="C37" s="307"/>
    </row>
    <row r="38" spans="1:3" ht="11.25" customHeight="1">
      <c r="A38" s="316"/>
      <c r="B38" s="316"/>
      <c r="C38" s="316"/>
    </row>
    <row r="39" spans="1:3" ht="11.25" customHeight="1">
      <c r="A39" s="316"/>
      <c r="B39" s="316"/>
      <c r="C39" s="316"/>
    </row>
  </sheetData>
  <sheetProtection password="C236" sheet="1" formatColumns="0" selectLockedCells="1"/>
  <mergeCells count="11"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  <mergeCell ref="A7:C7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0">
      <selection activeCell="A42" sqref="A42:C42"/>
    </sheetView>
  </sheetViews>
  <sheetFormatPr defaultColWidth="9.140625" defaultRowHeight="12.75"/>
  <cols>
    <col min="1" max="1" width="60.7109375" style="101" customWidth="1"/>
    <col min="2" max="4" width="9.140625" style="101" customWidth="1"/>
    <col min="5" max="5" width="8.28125" style="101" customWidth="1"/>
    <col min="6" max="6" width="16.00390625" style="101" customWidth="1"/>
    <col min="7" max="7" width="18.8515625" style="101" bestFit="1" customWidth="1"/>
    <col min="8" max="16384" width="9.140625" style="101" customWidth="1"/>
  </cols>
  <sheetData>
    <row r="1" spans="1:7" ht="15.75">
      <c r="A1" s="98" t="s">
        <v>180</v>
      </c>
      <c r="B1" s="99"/>
      <c r="C1" s="99"/>
      <c r="D1" s="99"/>
      <c r="E1" s="99"/>
      <c r="F1" s="100"/>
      <c r="G1" s="100"/>
    </row>
    <row r="2" spans="1:7" ht="12.75">
      <c r="A2" s="99"/>
      <c r="B2" s="99"/>
      <c r="C2" s="99"/>
      <c r="D2" s="99"/>
      <c r="E2" s="99"/>
      <c r="F2" s="100"/>
      <c r="G2" s="100"/>
    </row>
    <row r="3" spans="1:7" ht="12.75">
      <c r="A3" s="379" t="s">
        <v>353</v>
      </c>
      <c r="B3" s="379"/>
      <c r="C3" s="379"/>
      <c r="D3" s="379"/>
      <c r="E3" s="379"/>
      <c r="F3" s="379"/>
      <c r="G3" s="379"/>
    </row>
    <row r="4" spans="1:7" ht="12.75">
      <c r="A4" s="379" t="s">
        <v>354</v>
      </c>
      <c r="B4" s="379"/>
      <c r="C4" s="379"/>
      <c r="D4" s="379"/>
      <c r="E4" s="379"/>
      <c r="F4" s="379"/>
      <c r="G4" s="379"/>
    </row>
    <row r="5" spans="1:7" ht="12.75">
      <c r="A5" s="380" t="s">
        <v>0</v>
      </c>
      <c r="B5" s="380"/>
      <c r="C5" s="380"/>
      <c r="D5" s="380"/>
      <c r="E5" s="380"/>
      <c r="F5" s="380"/>
      <c r="G5" s="380"/>
    </row>
    <row r="6" spans="1:7" ht="12.75">
      <c r="A6" s="381" t="s">
        <v>11</v>
      </c>
      <c r="B6" s="381"/>
      <c r="C6" s="381"/>
      <c r="D6" s="381"/>
      <c r="E6" s="381"/>
      <c r="F6" s="381"/>
      <c r="G6" s="381"/>
    </row>
    <row r="7" spans="1:7" ht="12.75">
      <c r="A7" s="380" t="s">
        <v>4</v>
      </c>
      <c r="B7" s="380"/>
      <c r="C7" s="380"/>
      <c r="D7" s="380"/>
      <c r="E7" s="380"/>
      <c r="F7" s="380"/>
      <c r="G7" s="380"/>
    </row>
    <row r="8" spans="1:7" ht="12.75">
      <c r="A8" s="379" t="s">
        <v>355</v>
      </c>
      <c r="B8" s="379"/>
      <c r="C8" s="379"/>
      <c r="D8" s="379"/>
      <c r="E8" s="379"/>
      <c r="F8" s="379"/>
      <c r="G8" s="379"/>
    </row>
    <row r="9" spans="1:7" ht="12.75">
      <c r="A9" s="100"/>
      <c r="B9" s="100"/>
      <c r="C9" s="100"/>
      <c r="D9" s="100"/>
      <c r="E9" s="100"/>
      <c r="F9" s="100"/>
      <c r="G9" s="100"/>
    </row>
    <row r="10" spans="1:7" ht="12.75">
      <c r="A10" s="100" t="s">
        <v>183</v>
      </c>
      <c r="B10" s="100"/>
      <c r="C10" s="100"/>
      <c r="D10" s="100"/>
      <c r="E10" s="100"/>
      <c r="F10" s="100"/>
      <c r="G10" s="102">
        <v>1</v>
      </c>
    </row>
    <row r="11" spans="1:7" ht="12.75">
      <c r="A11" s="369" t="s">
        <v>15</v>
      </c>
      <c r="B11" s="369"/>
      <c r="C11" s="369"/>
      <c r="D11" s="369"/>
      <c r="E11" s="370"/>
      <c r="F11" s="365" t="s">
        <v>56</v>
      </c>
      <c r="G11" s="366"/>
    </row>
    <row r="12" spans="1:7" ht="12.75">
      <c r="A12" s="371"/>
      <c r="B12" s="371"/>
      <c r="C12" s="371"/>
      <c r="D12" s="371"/>
      <c r="E12" s="372"/>
      <c r="F12" s="367" t="s">
        <v>38</v>
      </c>
      <c r="G12" s="368"/>
    </row>
    <row r="13" spans="1:8" ht="12.75">
      <c r="A13" s="371"/>
      <c r="B13" s="371"/>
      <c r="C13" s="371"/>
      <c r="D13" s="371"/>
      <c r="E13" s="372"/>
      <c r="F13" s="375" t="s">
        <v>57</v>
      </c>
      <c r="G13" s="377" t="s">
        <v>336</v>
      </c>
      <c r="H13" s="103"/>
    </row>
    <row r="14" spans="1:8" ht="12.75">
      <c r="A14" s="371"/>
      <c r="B14" s="371"/>
      <c r="C14" s="371"/>
      <c r="D14" s="371"/>
      <c r="E14" s="372"/>
      <c r="F14" s="376"/>
      <c r="G14" s="378"/>
      <c r="H14" s="103"/>
    </row>
    <row r="15" spans="1:8" ht="12.75">
      <c r="A15" s="371"/>
      <c r="B15" s="371"/>
      <c r="C15" s="371"/>
      <c r="D15" s="371"/>
      <c r="E15" s="372"/>
      <c r="F15" s="376"/>
      <c r="G15" s="378"/>
      <c r="H15" s="103"/>
    </row>
    <row r="16" spans="1:8" ht="12.75">
      <c r="A16" s="371"/>
      <c r="B16" s="371"/>
      <c r="C16" s="371"/>
      <c r="D16" s="371"/>
      <c r="E16" s="372"/>
      <c r="F16" s="376"/>
      <c r="G16" s="378"/>
      <c r="H16" s="104"/>
    </row>
    <row r="17" spans="1:8" ht="12.75">
      <c r="A17" s="373"/>
      <c r="B17" s="373"/>
      <c r="C17" s="373"/>
      <c r="D17" s="373"/>
      <c r="E17" s="374"/>
      <c r="F17" s="105" t="s">
        <v>65</v>
      </c>
      <c r="G17" s="160" t="s">
        <v>66</v>
      </c>
      <c r="H17" s="104"/>
    </row>
    <row r="18" spans="1:8" ht="12.75">
      <c r="A18" s="106" t="s">
        <v>44</v>
      </c>
      <c r="B18" s="106"/>
      <c r="C18" s="106"/>
      <c r="D18" s="106"/>
      <c r="E18" s="106"/>
      <c r="F18" s="186">
        <f>SUM(F19:F21)</f>
        <v>30456213</v>
      </c>
      <c r="G18" s="186">
        <f>SUM(G19:G21)</f>
        <v>0</v>
      </c>
      <c r="H18" s="107"/>
    </row>
    <row r="19" spans="1:8" ht="12.75">
      <c r="A19" s="108" t="s">
        <v>186</v>
      </c>
      <c r="B19" s="106"/>
      <c r="C19" s="106"/>
      <c r="D19" s="106"/>
      <c r="E19" s="106"/>
      <c r="F19" s="192">
        <v>30456213</v>
      </c>
      <c r="G19" s="193">
        <v>0</v>
      </c>
      <c r="H19" s="107"/>
    </row>
    <row r="20" spans="1:8" ht="12.75">
      <c r="A20" s="108" t="s">
        <v>188</v>
      </c>
      <c r="B20" s="106"/>
      <c r="C20" s="106"/>
      <c r="D20" s="106"/>
      <c r="E20" s="106"/>
      <c r="F20" s="192"/>
      <c r="G20" s="193">
        <v>0</v>
      </c>
      <c r="H20" s="107"/>
    </row>
    <row r="21" spans="1:8" ht="12.75">
      <c r="A21" s="108" t="s">
        <v>189</v>
      </c>
      <c r="B21" s="106"/>
      <c r="C21" s="106"/>
      <c r="D21" s="106"/>
      <c r="E21" s="106"/>
      <c r="F21" s="192"/>
      <c r="G21" s="193">
        <v>0</v>
      </c>
      <c r="H21" s="107"/>
    </row>
    <row r="22" spans="1:8" ht="12.75">
      <c r="A22" s="106" t="s">
        <v>70</v>
      </c>
      <c r="B22" s="106"/>
      <c r="C22" s="106"/>
      <c r="D22" s="106"/>
      <c r="E22" s="106"/>
      <c r="F22" s="187">
        <f>SUM(F23:F26)</f>
        <v>677019.69</v>
      </c>
      <c r="G22" s="187">
        <f>SUM(G23:G26)</f>
        <v>0</v>
      </c>
      <c r="H22" s="107"/>
    </row>
    <row r="23" spans="1:8" ht="12.75">
      <c r="A23" s="109" t="s">
        <v>45</v>
      </c>
      <c r="B23" s="106"/>
      <c r="C23" s="106"/>
      <c r="D23" s="106"/>
      <c r="E23" s="106"/>
      <c r="F23" s="192"/>
      <c r="G23" s="193">
        <v>0</v>
      </c>
      <c r="H23" s="107"/>
    </row>
    <row r="24" spans="1:10" ht="12.75">
      <c r="A24" s="109" t="s">
        <v>181</v>
      </c>
      <c r="B24" s="106"/>
      <c r="C24" s="106"/>
      <c r="D24" s="106"/>
      <c r="E24" s="106"/>
      <c r="F24" s="192">
        <v>454393.07</v>
      </c>
      <c r="G24" s="193">
        <v>0</v>
      </c>
      <c r="H24" s="107"/>
      <c r="J24" s="116"/>
    </row>
    <row r="25" spans="1:8" ht="12.75">
      <c r="A25" s="109" t="s">
        <v>182</v>
      </c>
      <c r="B25" s="106"/>
      <c r="C25" s="106"/>
      <c r="D25" s="106"/>
      <c r="E25" s="106"/>
      <c r="F25" s="192">
        <v>222626.62</v>
      </c>
      <c r="G25" s="193">
        <v>0</v>
      </c>
      <c r="H25" s="107"/>
    </row>
    <row r="26" spans="1:8" ht="12.75">
      <c r="A26" s="110" t="s">
        <v>46</v>
      </c>
      <c r="B26" s="111"/>
      <c r="C26" s="111"/>
      <c r="D26" s="111"/>
      <c r="E26" s="111"/>
      <c r="F26" s="194"/>
      <c r="G26" s="195">
        <v>0</v>
      </c>
      <c r="H26" s="107"/>
    </row>
    <row r="27" spans="1:8" ht="12.75">
      <c r="A27" s="106" t="s">
        <v>67</v>
      </c>
      <c r="B27" s="111"/>
      <c r="C27" s="111"/>
      <c r="D27" s="111"/>
      <c r="E27" s="111"/>
      <c r="F27" s="188">
        <f>+F18-F22</f>
        <v>29779193.31</v>
      </c>
      <c r="G27" s="188">
        <f>+G18-G22</f>
        <v>0</v>
      </c>
      <c r="H27" s="107"/>
    </row>
    <row r="28" spans="1:7" ht="12.75">
      <c r="A28" s="112"/>
      <c r="B28" s="112"/>
      <c r="C28" s="112"/>
      <c r="D28" s="112"/>
      <c r="E28" s="112"/>
      <c r="F28" s="113"/>
      <c r="G28" s="113"/>
    </row>
    <row r="29" spans="1:7" ht="12.75">
      <c r="A29" s="361" t="s">
        <v>68</v>
      </c>
      <c r="B29" s="361"/>
      <c r="C29" s="361"/>
      <c r="D29" s="361"/>
      <c r="E29" s="361"/>
      <c r="F29" s="174" t="s">
        <v>3</v>
      </c>
      <c r="G29" s="161" t="s">
        <v>8</v>
      </c>
    </row>
    <row r="30" spans="1:7" ht="12.75">
      <c r="A30" s="112" t="s">
        <v>52</v>
      </c>
      <c r="B30" s="117"/>
      <c r="C30" s="117"/>
      <c r="D30" s="117"/>
      <c r="E30" s="117"/>
      <c r="F30" s="341">
        <v>55289385.55</v>
      </c>
      <c r="G30" s="162" t="s">
        <v>222</v>
      </c>
    </row>
    <row r="31" spans="1:7" ht="12.75">
      <c r="A31" s="114" t="s">
        <v>223</v>
      </c>
      <c r="B31" s="173"/>
      <c r="C31" s="173"/>
      <c r="D31" s="173"/>
      <c r="E31" s="173"/>
      <c r="F31" s="342">
        <f>+F27+G27</f>
        <v>29779193.31</v>
      </c>
      <c r="G31" s="189">
        <f>IF(F30="",0,IF(F30=0,0,+F31/F30))</f>
        <v>0.5386059731676652</v>
      </c>
    </row>
    <row r="32" spans="1:7" ht="12.75">
      <c r="A32" s="362" t="s">
        <v>271</v>
      </c>
      <c r="B32" s="362"/>
      <c r="C32" s="362"/>
      <c r="D32" s="362"/>
      <c r="E32" s="363"/>
      <c r="F32" s="343">
        <f>IF(F$30="","",IF(F$30=0,0,F$30*G32))</f>
        <v>29856268.197</v>
      </c>
      <c r="G32" s="190">
        <v>0.54</v>
      </c>
    </row>
    <row r="33" spans="1:7" ht="12.75">
      <c r="A33" s="112" t="s">
        <v>317</v>
      </c>
      <c r="B33" s="112"/>
      <c r="C33" s="112"/>
      <c r="D33" s="112"/>
      <c r="E33" s="112"/>
      <c r="F33" s="343">
        <f>IF(F$30="","",IF(F$30=0,0,F$30*G33))</f>
        <v>28363454.78715</v>
      </c>
      <c r="G33" s="191">
        <f>+G32*0.95</f>
        <v>0.513</v>
      </c>
    </row>
    <row r="34" spans="1:7" ht="12.75">
      <c r="A34" s="112" t="s">
        <v>318</v>
      </c>
      <c r="B34" s="112"/>
      <c r="C34" s="112"/>
      <c r="D34" s="112"/>
      <c r="E34" s="112"/>
      <c r="F34" s="343">
        <f>IF(F$30="","",IF(F$30=0,0,F$30*G34))</f>
        <v>26870641.3773</v>
      </c>
      <c r="G34" s="191">
        <f>+G32*0.9</f>
        <v>0.48600000000000004</v>
      </c>
    </row>
    <row r="35" spans="1:7" s="116" customFormat="1" ht="12.75">
      <c r="A35" s="115" t="s">
        <v>149</v>
      </c>
      <c r="B35" s="115"/>
      <c r="C35" s="115"/>
      <c r="D35" s="115"/>
      <c r="E35" s="115"/>
      <c r="F35" s="115"/>
      <c r="G35" s="115"/>
    </row>
    <row r="36" spans="1:8" ht="23.25" customHeight="1">
      <c r="A36" s="364" t="s">
        <v>218</v>
      </c>
      <c r="B36" s="364"/>
      <c r="C36" s="364"/>
      <c r="D36" s="364"/>
      <c r="E36" s="364"/>
      <c r="F36" s="364"/>
      <c r="G36" s="364"/>
      <c r="H36" s="107"/>
    </row>
    <row r="37" spans="1:7" ht="12.75">
      <c r="A37" s="364" t="s">
        <v>219</v>
      </c>
      <c r="B37" s="364"/>
      <c r="C37" s="364"/>
      <c r="D37" s="364"/>
      <c r="E37" s="364"/>
      <c r="F37" s="364"/>
      <c r="G37" s="364"/>
    </row>
    <row r="40" spans="1:9" ht="16.5" thickBot="1">
      <c r="A40" s="358" t="s">
        <v>262</v>
      </c>
      <c r="B40" s="358"/>
      <c r="C40" s="358"/>
      <c r="D40" s="358"/>
      <c r="E40" s="358"/>
      <c r="F40" s="358"/>
      <c r="G40" s="358"/>
      <c r="H40" s="358"/>
      <c r="I40" s="358"/>
    </row>
    <row r="41" spans="1:9" ht="13.5" thickBot="1">
      <c r="A41" s="359" t="s">
        <v>263</v>
      </c>
      <c r="B41" s="359"/>
      <c r="C41" s="359"/>
      <c r="D41" s="359"/>
      <c r="E41" s="359"/>
      <c r="F41" s="359"/>
      <c r="G41" s="359"/>
      <c r="H41" s="359"/>
      <c r="I41" s="360"/>
    </row>
    <row r="42" spans="1:9" ht="13.5" thickBot="1">
      <c r="A42" s="353" t="s">
        <v>152</v>
      </c>
      <c r="B42" s="353"/>
      <c r="C42" s="354"/>
      <c r="D42" s="355" t="s">
        <v>153</v>
      </c>
      <c r="E42" s="353"/>
      <c r="F42" s="354"/>
      <c r="G42" s="355" t="s">
        <v>154</v>
      </c>
      <c r="H42" s="353"/>
      <c r="I42" s="354"/>
    </row>
    <row r="43" spans="1:9" ht="13.5" thickBot="1">
      <c r="A43" s="353" t="s">
        <v>345</v>
      </c>
      <c r="B43" s="353"/>
      <c r="C43" s="354"/>
      <c r="D43" s="355" t="s">
        <v>155</v>
      </c>
      <c r="E43" s="353"/>
      <c r="F43" s="354"/>
      <c r="G43" s="355" t="s">
        <v>156</v>
      </c>
      <c r="H43" s="353"/>
      <c r="I43" s="354"/>
    </row>
    <row r="44" spans="1:9" ht="12.75">
      <c r="A44" s="134" t="s">
        <v>264</v>
      </c>
      <c r="B44" s="356" t="s">
        <v>265</v>
      </c>
      <c r="C44" s="356" t="s">
        <v>157</v>
      </c>
      <c r="D44" s="356" t="s">
        <v>158</v>
      </c>
      <c r="E44" s="356" t="s">
        <v>159</v>
      </c>
      <c r="F44" s="356" t="s">
        <v>265</v>
      </c>
      <c r="G44" s="356" t="s">
        <v>160</v>
      </c>
      <c r="H44" s="356" t="s">
        <v>159</v>
      </c>
      <c r="I44" s="356" t="s">
        <v>265</v>
      </c>
    </row>
    <row r="45" spans="1:9" ht="12.75">
      <c r="A45" s="134" t="s">
        <v>266</v>
      </c>
      <c r="B45" s="357"/>
      <c r="C45" s="357"/>
      <c r="D45" s="357"/>
      <c r="E45" s="357"/>
      <c r="F45" s="357"/>
      <c r="G45" s="357"/>
      <c r="H45" s="357"/>
      <c r="I45" s="357"/>
    </row>
    <row r="46" spans="1:9" ht="22.5">
      <c r="A46" s="134"/>
      <c r="B46" s="135"/>
      <c r="C46" s="135"/>
      <c r="D46" s="134" t="s">
        <v>267</v>
      </c>
      <c r="E46" s="135"/>
      <c r="F46" s="135"/>
      <c r="G46" s="134"/>
      <c r="H46" s="135"/>
      <c r="I46" s="135"/>
    </row>
    <row r="47" spans="1:9" ht="23.25" thickBot="1">
      <c r="A47" s="136" t="s">
        <v>65</v>
      </c>
      <c r="B47" s="136" t="s">
        <v>66</v>
      </c>
      <c r="C47" s="136" t="s">
        <v>161</v>
      </c>
      <c r="D47" s="136" t="s">
        <v>268</v>
      </c>
      <c r="E47" s="136" t="s">
        <v>162</v>
      </c>
      <c r="F47" s="136" t="s">
        <v>163</v>
      </c>
      <c r="G47" s="136" t="s">
        <v>164</v>
      </c>
      <c r="H47" s="136" t="s">
        <v>269</v>
      </c>
      <c r="I47" s="136" t="s">
        <v>165</v>
      </c>
    </row>
    <row r="48" spans="1:9" ht="12.75">
      <c r="A48" s="197"/>
      <c r="B48" s="197"/>
      <c r="C48" s="197"/>
      <c r="D48" s="197"/>
      <c r="E48" s="197"/>
      <c r="F48" s="197"/>
      <c r="G48" s="197"/>
      <c r="H48" s="197"/>
      <c r="I48" s="198"/>
    </row>
    <row r="49" spans="1:9" ht="13.5" thickBot="1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ht="12.75">
      <c r="A50" s="352" t="s">
        <v>270</v>
      </c>
      <c r="B50" s="352"/>
      <c r="C50" s="352"/>
      <c r="D50" s="352"/>
      <c r="E50" s="352"/>
      <c r="F50" s="352"/>
      <c r="G50" s="352"/>
      <c r="H50" s="352"/>
      <c r="I50" s="352"/>
    </row>
  </sheetData>
  <sheetProtection password="C236" sheet="1" formatColumns="0" selectLockedCells="1"/>
  <mergeCells count="32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H44:H45"/>
    <mergeCell ref="I44:I45"/>
    <mergeCell ref="A40:I40"/>
    <mergeCell ref="A41:I41"/>
    <mergeCell ref="A42:C42"/>
    <mergeCell ref="D42:F42"/>
    <mergeCell ref="G42:I42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8" sqref="A8:O8"/>
    </sheetView>
  </sheetViews>
  <sheetFormatPr defaultColWidth="9.140625" defaultRowHeight="11.25" customHeight="1"/>
  <cols>
    <col min="1" max="1" width="70.28125" style="137" customWidth="1"/>
    <col min="2" max="2" width="10.8515625" style="137" customWidth="1"/>
    <col min="3" max="3" width="10.57421875" style="137" customWidth="1"/>
    <col min="4" max="4" width="9.8515625" style="137" customWidth="1"/>
    <col min="5" max="5" width="11.00390625" style="137" customWidth="1"/>
    <col min="6" max="6" width="9.7109375" style="137" customWidth="1"/>
    <col min="7" max="7" width="10.28125" style="137" customWidth="1"/>
    <col min="8" max="8" width="10.421875" style="137" customWidth="1"/>
    <col min="9" max="9" width="10.00390625" style="137" customWidth="1"/>
    <col min="10" max="10" width="10.140625" style="137" customWidth="1"/>
    <col min="11" max="11" width="11.00390625" style="137" customWidth="1"/>
    <col min="12" max="12" width="11.28125" style="137" customWidth="1"/>
    <col min="13" max="13" width="10.28125" style="137" customWidth="1"/>
    <col min="14" max="14" width="10.8515625" style="137" bestFit="1" customWidth="1"/>
    <col min="15" max="15" width="16.28125" style="137" bestFit="1" customWidth="1"/>
    <col min="16" max="16384" width="9.140625" style="137" customWidth="1"/>
  </cols>
  <sheetData>
    <row r="1" spans="1:15" ht="15.75">
      <c r="A1" s="76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399" t="s">
        <v>368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1.25" customHeight="1">
      <c r="A4" s="399" t="s">
        <v>369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15" ht="11.25" customHeight="1">
      <c r="A5" s="400" t="s">
        <v>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</row>
    <row r="6" spans="1:15" ht="11.25" customHeight="1">
      <c r="A6" s="401" t="s">
        <v>11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</row>
    <row r="7" spans="1:15" ht="11.25" customHeight="1">
      <c r="A7" s="400" t="s">
        <v>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</row>
    <row r="8" spans="1:15" ht="11.25" customHeight="1">
      <c r="A8" s="399" t="s">
        <v>355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</row>
    <row r="9" spans="1:15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>
      <c r="A10" s="1" t="s">
        <v>183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>
      <c r="A11" s="80"/>
      <c r="B11" s="406" t="s">
        <v>56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8"/>
    </row>
    <row r="12" spans="1:15" ht="11.25" customHeight="1">
      <c r="A12" s="139"/>
      <c r="B12" s="409" t="s">
        <v>38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1"/>
    </row>
    <row r="13" spans="1:15" ht="11.25" customHeight="1">
      <c r="A13" s="139" t="s">
        <v>15</v>
      </c>
      <c r="B13" s="412" t="s">
        <v>57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4"/>
      <c r="O13" s="163" t="s">
        <v>58</v>
      </c>
    </row>
    <row r="14" spans="1:15" ht="11.25" customHeight="1">
      <c r="A14" s="139"/>
      <c r="B14" s="402" t="s">
        <v>356</v>
      </c>
      <c r="C14" s="402" t="s">
        <v>357</v>
      </c>
      <c r="D14" s="402" t="s">
        <v>358</v>
      </c>
      <c r="E14" s="402" t="s">
        <v>359</v>
      </c>
      <c r="F14" s="402" t="s">
        <v>360</v>
      </c>
      <c r="G14" s="402" t="s">
        <v>361</v>
      </c>
      <c r="H14" s="402" t="s">
        <v>362</v>
      </c>
      <c r="I14" s="402" t="s">
        <v>363</v>
      </c>
      <c r="J14" s="402" t="s">
        <v>364</v>
      </c>
      <c r="K14" s="402" t="s">
        <v>365</v>
      </c>
      <c r="L14" s="402" t="s">
        <v>366</v>
      </c>
      <c r="M14" s="415" t="s">
        <v>367</v>
      </c>
      <c r="N14" s="153" t="s">
        <v>135</v>
      </c>
      <c r="O14" s="164" t="s">
        <v>59</v>
      </c>
    </row>
    <row r="15" spans="1:15" ht="11.25" customHeight="1">
      <c r="A15" s="139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16"/>
      <c r="N15" s="154" t="s">
        <v>305</v>
      </c>
      <c r="O15" s="164" t="s">
        <v>60</v>
      </c>
    </row>
    <row r="16" spans="1:15" ht="11.25" customHeight="1">
      <c r="A16" s="139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16"/>
      <c r="N16" s="154" t="s">
        <v>306</v>
      </c>
      <c r="O16" s="165" t="s">
        <v>307</v>
      </c>
    </row>
    <row r="17" spans="1:15" ht="11.25" customHeight="1">
      <c r="A17" s="81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17"/>
      <c r="N17" s="155" t="s">
        <v>65</v>
      </c>
      <c r="O17" s="166" t="s">
        <v>66</v>
      </c>
    </row>
    <row r="18" spans="1:15" ht="11.25" customHeight="1">
      <c r="A18" s="4" t="s">
        <v>44</v>
      </c>
      <c r="B18" s="148">
        <f>B19+B20+B21</f>
        <v>2624130.66</v>
      </c>
      <c r="C18" s="148">
        <f aca="true" t="shared" si="0" ref="C18:N18">C19+C20+C21</f>
        <v>2028166.45</v>
      </c>
      <c r="D18" s="148">
        <f t="shared" si="0"/>
        <v>2798015.47</v>
      </c>
      <c r="E18" s="148">
        <f t="shared" si="0"/>
        <v>2613923.22</v>
      </c>
      <c r="F18" s="148">
        <f t="shared" si="0"/>
        <v>2829040.76</v>
      </c>
      <c r="G18" s="148">
        <f t="shared" si="0"/>
        <v>3409912.76</v>
      </c>
      <c r="H18" s="148">
        <f t="shared" si="0"/>
        <v>3190364.11</v>
      </c>
      <c r="I18" s="148">
        <f t="shared" si="0"/>
        <v>3110709.13</v>
      </c>
      <c r="J18" s="148">
        <f t="shared" si="0"/>
        <v>3110746.53</v>
      </c>
      <c r="K18" s="148">
        <f t="shared" si="0"/>
        <v>2551192.25</v>
      </c>
      <c r="L18" s="148">
        <f t="shared" si="0"/>
        <v>1198192.25</v>
      </c>
      <c r="M18" s="148">
        <f t="shared" si="0"/>
        <v>991819.41</v>
      </c>
      <c r="N18" s="148">
        <f t="shared" si="0"/>
        <v>30456213</v>
      </c>
      <c r="O18" s="254"/>
    </row>
    <row r="19" spans="1:15" ht="11.25" customHeight="1">
      <c r="A19" s="34" t="s">
        <v>337</v>
      </c>
      <c r="B19" s="250">
        <v>2624130.66</v>
      </c>
      <c r="C19" s="337">
        <v>2028166.45</v>
      </c>
      <c r="D19" s="249">
        <v>2798015.47</v>
      </c>
      <c r="E19" s="249">
        <v>2613923.22</v>
      </c>
      <c r="F19" s="249">
        <v>2829040.76</v>
      </c>
      <c r="G19" s="249">
        <v>3409912.76</v>
      </c>
      <c r="H19" s="249">
        <v>3190364.11</v>
      </c>
      <c r="I19" s="249">
        <v>3110709.13</v>
      </c>
      <c r="J19" s="249">
        <v>3110746.53</v>
      </c>
      <c r="K19" s="249">
        <v>2551192.25</v>
      </c>
      <c r="L19" s="249">
        <v>1198192.25</v>
      </c>
      <c r="M19" s="249">
        <v>991819.41</v>
      </c>
      <c r="N19" s="249">
        <v>30456213</v>
      </c>
      <c r="O19" s="250"/>
    </row>
    <row r="20" spans="1:15" ht="11.25" customHeight="1">
      <c r="A20" s="34" t="s">
        <v>308</v>
      </c>
      <c r="B20" s="250"/>
      <c r="C20" s="337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5" ht="12.75">
      <c r="A21" s="140" t="s">
        <v>309</v>
      </c>
      <c r="B21" s="250"/>
      <c r="C21" s="337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339"/>
    </row>
    <row r="22" spans="1:15" ht="11.25" customHeight="1">
      <c r="A22" s="4" t="s">
        <v>70</v>
      </c>
      <c r="B22" s="149">
        <f>SUM(B23:B26)</f>
        <v>179272.1</v>
      </c>
      <c r="C22" s="149">
        <f aca="true" t="shared" si="1" ref="C22:N22">SUM(C23:C26)</f>
        <v>71104.05</v>
      </c>
      <c r="D22" s="149">
        <f t="shared" si="1"/>
        <v>103451.4</v>
      </c>
      <c r="E22" s="149">
        <f t="shared" si="1"/>
        <v>787.98</v>
      </c>
      <c r="F22" s="149">
        <f t="shared" si="1"/>
        <v>78225.64</v>
      </c>
      <c r="G22" s="149">
        <f t="shared" si="1"/>
        <v>1976.64</v>
      </c>
      <c r="H22" s="149">
        <f t="shared" si="1"/>
        <v>80155.01</v>
      </c>
      <c r="I22" s="149">
        <f t="shared" si="1"/>
        <v>39638.14</v>
      </c>
      <c r="J22" s="149">
        <f t="shared" si="1"/>
        <v>121358.09000000001</v>
      </c>
      <c r="K22" s="149">
        <f t="shared" si="1"/>
        <v>1050.64</v>
      </c>
      <c r="L22" s="149">
        <f t="shared" si="1"/>
        <v>0</v>
      </c>
      <c r="M22" s="149">
        <f t="shared" si="1"/>
        <v>0</v>
      </c>
      <c r="N22" s="149">
        <f t="shared" si="1"/>
        <v>677019.69</v>
      </c>
      <c r="O22" s="340"/>
    </row>
    <row r="23" spans="1:15" ht="11.25" customHeight="1">
      <c r="A23" s="18" t="s">
        <v>45</v>
      </c>
      <c r="B23" s="250"/>
      <c r="C23" s="337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5" ht="11.25" customHeight="1">
      <c r="A24" s="18" t="s">
        <v>310</v>
      </c>
      <c r="B24" s="250">
        <v>44587.5</v>
      </c>
      <c r="C24" s="337">
        <v>40587.5</v>
      </c>
      <c r="D24" s="249">
        <v>47638.14</v>
      </c>
      <c r="E24" s="249">
        <v>787.98</v>
      </c>
      <c r="F24" s="249">
        <v>78225.64</v>
      </c>
      <c r="G24" s="249">
        <v>1050.64</v>
      </c>
      <c r="H24" s="249">
        <v>80155.01</v>
      </c>
      <c r="I24" s="249">
        <v>39638.14</v>
      </c>
      <c r="J24" s="249">
        <v>120671.88</v>
      </c>
      <c r="K24" s="249">
        <v>1050.64</v>
      </c>
      <c r="L24" s="249"/>
      <c r="M24" s="249"/>
      <c r="N24" s="249">
        <v>454393.07</v>
      </c>
      <c r="O24" s="250"/>
    </row>
    <row r="25" spans="1:15" ht="11.25" customHeight="1">
      <c r="A25" s="18" t="s">
        <v>311</v>
      </c>
      <c r="B25" s="250">
        <v>134684.6</v>
      </c>
      <c r="C25" s="337">
        <v>30516.55</v>
      </c>
      <c r="D25" s="249">
        <v>55813.26</v>
      </c>
      <c r="E25" s="249"/>
      <c r="F25" s="249"/>
      <c r="G25" s="249">
        <v>926</v>
      </c>
      <c r="H25" s="249"/>
      <c r="I25" s="249"/>
      <c r="J25" s="249">
        <v>686.21</v>
      </c>
      <c r="K25" s="249"/>
      <c r="L25" s="249"/>
      <c r="M25" s="249"/>
      <c r="N25" s="249">
        <v>222626.62</v>
      </c>
      <c r="O25" s="250"/>
    </row>
    <row r="26" spans="1:15" ht="11.25" customHeight="1">
      <c r="A26" s="150" t="s">
        <v>46</v>
      </c>
      <c r="B26" s="252"/>
      <c r="C26" s="338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6" ht="11.25" customHeight="1">
      <c r="A27" s="4" t="s">
        <v>67</v>
      </c>
      <c r="B27" s="151">
        <f>B18-B22</f>
        <v>2444858.56</v>
      </c>
      <c r="C27" s="151">
        <f aca="true" t="shared" si="2" ref="C27:N27">C18-C22</f>
        <v>1957062.4</v>
      </c>
      <c r="D27" s="151">
        <f t="shared" si="2"/>
        <v>2694564.0700000003</v>
      </c>
      <c r="E27" s="151">
        <f t="shared" si="2"/>
        <v>2613135.24</v>
      </c>
      <c r="F27" s="151">
        <f t="shared" si="2"/>
        <v>2750815.1199999996</v>
      </c>
      <c r="G27" s="151">
        <f t="shared" si="2"/>
        <v>3407936.1199999996</v>
      </c>
      <c r="H27" s="151">
        <f t="shared" si="2"/>
        <v>3110209.1</v>
      </c>
      <c r="I27" s="151">
        <f t="shared" si="2"/>
        <v>3071070.9899999998</v>
      </c>
      <c r="J27" s="151">
        <f t="shared" si="2"/>
        <v>2989388.44</v>
      </c>
      <c r="K27" s="151">
        <f t="shared" si="2"/>
        <v>2550141.61</v>
      </c>
      <c r="L27" s="151">
        <f t="shared" si="2"/>
        <v>1198192.25</v>
      </c>
      <c r="M27" s="151">
        <f t="shared" si="2"/>
        <v>991819.41</v>
      </c>
      <c r="N27" s="151">
        <f t="shared" si="2"/>
        <v>29779193.31</v>
      </c>
      <c r="O27" s="151">
        <f>O18-O22</f>
        <v>0</v>
      </c>
      <c r="P27" s="152"/>
    </row>
    <row r="28" spans="1:15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61" t="s">
        <v>68</v>
      </c>
      <c r="B29" s="361"/>
      <c r="C29" s="361"/>
      <c r="D29" s="361"/>
      <c r="E29" s="361"/>
      <c r="F29" s="405" t="s">
        <v>3</v>
      </c>
      <c r="G29" s="361"/>
      <c r="H29" s="361"/>
      <c r="I29" s="361"/>
      <c r="J29" s="361"/>
      <c r="K29" s="361"/>
      <c r="L29" s="361"/>
      <c r="M29" s="405" t="s">
        <v>8</v>
      </c>
      <c r="N29" s="361"/>
      <c r="O29" s="383"/>
    </row>
    <row r="30" spans="1:15" ht="11.25" customHeight="1">
      <c r="A30" s="112" t="s">
        <v>52</v>
      </c>
      <c r="B30" s="117"/>
      <c r="C30" s="117"/>
      <c r="D30" s="117"/>
      <c r="E30" s="117"/>
      <c r="F30" s="384">
        <v>55289385.55</v>
      </c>
      <c r="G30" s="385"/>
      <c r="H30" s="385"/>
      <c r="I30" s="385"/>
      <c r="J30" s="385"/>
      <c r="K30" s="385"/>
      <c r="L30" s="386"/>
      <c r="M30" s="390" t="s">
        <v>338</v>
      </c>
      <c r="N30" s="391"/>
      <c r="O30" s="392"/>
    </row>
    <row r="31" spans="1:15" ht="12.75">
      <c r="A31" s="114" t="s">
        <v>223</v>
      </c>
      <c r="B31" s="138"/>
      <c r="C31" s="138"/>
      <c r="D31" s="138"/>
      <c r="E31" s="138"/>
      <c r="F31" s="382">
        <f>+N27+O27</f>
        <v>29779193.31</v>
      </c>
      <c r="G31" s="361"/>
      <c r="H31" s="361"/>
      <c r="I31" s="361"/>
      <c r="J31" s="361"/>
      <c r="K31" s="361"/>
      <c r="L31" s="383"/>
      <c r="M31" s="396">
        <f>IF(F30="",0,IF(F30=0,0,F31/F30))</f>
        <v>0.5386059731676652</v>
      </c>
      <c r="N31" s="397"/>
      <c r="O31" s="398"/>
    </row>
    <row r="32" spans="1:15" ht="11.25" customHeight="1">
      <c r="A32" s="362" t="s">
        <v>271</v>
      </c>
      <c r="B32" s="362"/>
      <c r="C32" s="362"/>
      <c r="D32" s="362"/>
      <c r="E32" s="363"/>
      <c r="F32" s="387">
        <f>IF(F$30="","",IF(F$30=0,0,+F$30*M32))</f>
        <v>29856268.197</v>
      </c>
      <c r="G32" s="388"/>
      <c r="H32" s="388"/>
      <c r="I32" s="388"/>
      <c r="J32" s="388"/>
      <c r="K32" s="388"/>
      <c r="L32" s="389"/>
      <c r="M32" s="393">
        <v>0.54</v>
      </c>
      <c r="N32" s="394"/>
      <c r="O32" s="395"/>
    </row>
    <row r="33" spans="1:15" ht="11.25" customHeight="1">
      <c r="A33" s="112" t="s">
        <v>317</v>
      </c>
      <c r="B33" s="112"/>
      <c r="C33" s="112"/>
      <c r="D33" s="112"/>
      <c r="E33" s="112"/>
      <c r="F33" s="387">
        <f>IF(F$30="","",IF(F$30=0,0,+F$30*M33))</f>
        <v>28363454.78715</v>
      </c>
      <c r="G33" s="388"/>
      <c r="H33" s="388"/>
      <c r="I33" s="388"/>
      <c r="J33" s="388"/>
      <c r="K33" s="388"/>
      <c r="L33" s="389"/>
      <c r="M33" s="393">
        <f>+M32*0.95</f>
        <v>0.513</v>
      </c>
      <c r="N33" s="394"/>
      <c r="O33" s="395"/>
    </row>
    <row r="34" spans="1:15" ht="11.25" customHeight="1">
      <c r="A34" s="112" t="s">
        <v>318</v>
      </c>
      <c r="B34" s="112"/>
      <c r="C34" s="112"/>
      <c r="D34" s="112"/>
      <c r="E34" s="112"/>
      <c r="F34" s="387">
        <f>IF(F$30="","",IF(F$30=0,0,+F$30*M34))</f>
        <v>26870641.3773</v>
      </c>
      <c r="G34" s="388"/>
      <c r="H34" s="388"/>
      <c r="I34" s="388"/>
      <c r="J34" s="388"/>
      <c r="K34" s="388"/>
      <c r="L34" s="389"/>
      <c r="M34" s="393">
        <f>+M32*0.9</f>
        <v>0.48600000000000004</v>
      </c>
      <c r="N34" s="394"/>
      <c r="O34" s="395"/>
    </row>
    <row r="35" spans="1:15" s="152" customFormat="1" ht="11.25" customHeight="1">
      <c r="A35" s="115" t="s">
        <v>149</v>
      </c>
      <c r="B35" s="115"/>
      <c r="C35" s="115"/>
      <c r="D35" s="115"/>
      <c r="E35" s="115"/>
      <c r="F35" s="106"/>
      <c r="G35" s="106"/>
      <c r="H35" s="4"/>
      <c r="I35" s="4"/>
      <c r="J35" s="4"/>
      <c r="K35" s="4"/>
      <c r="L35" s="4"/>
      <c r="M35" s="4"/>
      <c r="N35" s="4"/>
      <c r="O35" s="4"/>
    </row>
    <row r="36" spans="1:15" ht="11.25" customHeight="1">
      <c r="A36" s="364" t="s">
        <v>218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</row>
    <row r="37" spans="1:15" ht="11.25" customHeight="1">
      <c r="A37" s="364" t="s">
        <v>219</v>
      </c>
      <c r="B37" s="364"/>
      <c r="C37" s="364"/>
      <c r="D37" s="364"/>
      <c r="E37" s="364"/>
      <c r="F37" s="364"/>
      <c r="G37" s="364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C14:C17"/>
    <mergeCell ref="M29:O29"/>
    <mergeCell ref="I14:I17"/>
    <mergeCell ref="J14:J17"/>
    <mergeCell ref="K14:K17"/>
    <mergeCell ref="L14:L17"/>
    <mergeCell ref="M14:M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7" sqref="A7:H7"/>
    </sheetView>
  </sheetViews>
  <sheetFormatPr defaultColWidth="9.140625" defaultRowHeight="12.75"/>
  <cols>
    <col min="5" max="5" width="28.57421875" style="0" customWidth="1"/>
    <col min="6" max="6" width="19.28125" style="0" customWidth="1"/>
    <col min="7" max="7" width="17.00390625" style="0" customWidth="1"/>
    <col min="8" max="8" width="16.140625" style="0" customWidth="1"/>
    <col min="9" max="9" width="14.00390625" style="0" customWidth="1"/>
  </cols>
  <sheetData>
    <row r="1" spans="1:8" ht="15.75">
      <c r="A1" s="76" t="s">
        <v>261</v>
      </c>
      <c r="B1" s="3"/>
      <c r="C1" s="3"/>
      <c r="D1" s="3"/>
      <c r="E1" s="3"/>
      <c r="F1" s="3"/>
      <c r="G1" s="1"/>
      <c r="H1" s="1"/>
    </row>
    <row r="2" spans="1:8" ht="12.75">
      <c r="A2" s="3"/>
      <c r="B2" s="3"/>
      <c r="C2" s="3"/>
      <c r="D2" s="3"/>
      <c r="E2" s="3"/>
      <c r="F2" s="3"/>
      <c r="G2" s="1"/>
      <c r="H2" s="1"/>
    </row>
    <row r="3" spans="1:8" ht="12.75">
      <c r="A3" s="399" t="s">
        <v>368</v>
      </c>
      <c r="B3" s="399"/>
      <c r="C3" s="399"/>
      <c r="D3" s="399"/>
      <c r="E3" s="399"/>
      <c r="F3" s="399"/>
      <c r="G3" s="399"/>
      <c r="H3" s="399"/>
    </row>
    <row r="4" spans="1:8" ht="12.75">
      <c r="A4" s="400" t="s">
        <v>0</v>
      </c>
      <c r="B4" s="400"/>
      <c r="C4" s="400"/>
      <c r="D4" s="400"/>
      <c r="E4" s="400"/>
      <c r="F4" s="400"/>
      <c r="G4" s="400"/>
      <c r="H4" s="400"/>
    </row>
    <row r="5" spans="1:8" ht="12.75">
      <c r="A5" s="401" t="s">
        <v>11</v>
      </c>
      <c r="B5" s="401"/>
      <c r="C5" s="401"/>
      <c r="D5" s="401"/>
      <c r="E5" s="401"/>
      <c r="F5" s="401"/>
      <c r="G5" s="401"/>
      <c r="H5" s="401"/>
    </row>
    <row r="6" spans="1:8" ht="12.75">
      <c r="A6" s="400" t="s">
        <v>4</v>
      </c>
      <c r="B6" s="400"/>
      <c r="C6" s="400"/>
      <c r="D6" s="400"/>
      <c r="E6" s="400"/>
      <c r="F6" s="400"/>
      <c r="G6" s="400"/>
      <c r="H6" s="400"/>
    </row>
    <row r="7" spans="1:8" ht="12.75">
      <c r="A7" s="399" t="s">
        <v>355</v>
      </c>
      <c r="B7" s="399"/>
      <c r="C7" s="399"/>
      <c r="D7" s="399"/>
      <c r="E7" s="399"/>
      <c r="F7" s="399"/>
      <c r="G7" s="399"/>
      <c r="H7" s="399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9" ht="12.75">
      <c r="A9" s="1" t="s">
        <v>245</v>
      </c>
      <c r="B9" s="1"/>
      <c r="C9" s="1"/>
      <c r="D9" s="1"/>
      <c r="E9" s="1"/>
      <c r="F9" s="1"/>
      <c r="G9" s="1"/>
      <c r="I9" s="19">
        <v>1</v>
      </c>
    </row>
    <row r="10" spans="1:9" ht="12.75" customHeight="1">
      <c r="A10" s="421" t="s">
        <v>184</v>
      </c>
      <c r="B10" s="421"/>
      <c r="C10" s="421"/>
      <c r="D10" s="421"/>
      <c r="E10" s="422"/>
      <c r="F10" s="419" t="s">
        <v>190</v>
      </c>
      <c r="G10" s="430" t="s">
        <v>56</v>
      </c>
      <c r="H10" s="431"/>
      <c r="I10" s="432"/>
    </row>
    <row r="11" spans="1:9" ht="12.75">
      <c r="A11" s="423"/>
      <c r="B11" s="423"/>
      <c r="C11" s="423"/>
      <c r="D11" s="423"/>
      <c r="E11" s="424"/>
      <c r="F11" s="420"/>
      <c r="G11" s="433" t="s">
        <v>38</v>
      </c>
      <c r="H11" s="434"/>
      <c r="I11" s="435"/>
    </row>
    <row r="12" spans="1:9" ht="12.75">
      <c r="A12" s="423"/>
      <c r="B12" s="423"/>
      <c r="C12" s="423"/>
      <c r="D12" s="423"/>
      <c r="E12" s="424"/>
      <c r="F12" s="420"/>
      <c r="G12" s="419" t="s">
        <v>57</v>
      </c>
      <c r="H12" s="419" t="s">
        <v>336</v>
      </c>
      <c r="I12" s="377" t="s">
        <v>135</v>
      </c>
    </row>
    <row r="13" spans="1:9" ht="12.75">
      <c r="A13" s="425" t="s">
        <v>185</v>
      </c>
      <c r="B13" s="425"/>
      <c r="C13" s="425"/>
      <c r="D13" s="425"/>
      <c r="E13" s="426"/>
      <c r="F13" s="420"/>
      <c r="G13" s="420"/>
      <c r="H13" s="420"/>
      <c r="I13" s="378"/>
    </row>
    <row r="14" spans="1:9" ht="12.75">
      <c r="A14" s="425"/>
      <c r="B14" s="425"/>
      <c r="C14" s="425"/>
      <c r="D14" s="425"/>
      <c r="E14" s="426"/>
      <c r="F14" s="420"/>
      <c r="G14" s="420"/>
      <c r="H14" s="420"/>
      <c r="I14" s="378"/>
    </row>
    <row r="15" spans="1:9" ht="12.75">
      <c r="A15" s="425"/>
      <c r="B15" s="425"/>
      <c r="C15" s="425"/>
      <c r="D15" s="425"/>
      <c r="E15" s="426"/>
      <c r="F15" s="420"/>
      <c r="G15" s="420"/>
      <c r="H15" s="420"/>
      <c r="I15" s="378"/>
    </row>
    <row r="16" spans="1:9" ht="12.75">
      <c r="A16" s="427"/>
      <c r="B16" s="427"/>
      <c r="C16" s="427"/>
      <c r="D16" s="427"/>
      <c r="E16" s="428"/>
      <c r="F16" s="429"/>
      <c r="G16" s="82" t="s">
        <v>65</v>
      </c>
      <c r="H16" s="83" t="s">
        <v>66</v>
      </c>
      <c r="I16" s="105" t="s">
        <v>257</v>
      </c>
    </row>
    <row r="17" spans="1:9" ht="12.75">
      <c r="A17" s="4" t="s">
        <v>44</v>
      </c>
      <c r="B17" s="4"/>
      <c r="C17" s="4"/>
      <c r="D17" s="4"/>
      <c r="E17" s="4"/>
      <c r="F17" s="200">
        <f>SUM(F18:F19)</f>
        <v>0</v>
      </c>
      <c r="G17" s="200">
        <f>SUM(G18:G19)</f>
        <v>0</v>
      </c>
      <c r="H17" s="200">
        <f>SUM(H18:H19)</f>
        <v>0</v>
      </c>
      <c r="I17" s="201">
        <f>+G17+H17</f>
        <v>0</v>
      </c>
    </row>
    <row r="18" spans="1:9" ht="12.75">
      <c r="A18" s="34" t="s">
        <v>186</v>
      </c>
      <c r="B18" s="4"/>
      <c r="C18" s="4"/>
      <c r="D18" s="4"/>
      <c r="E18" s="4"/>
      <c r="F18" s="210"/>
      <c r="G18" s="210"/>
      <c r="H18" s="210"/>
      <c r="I18" s="204">
        <f aca="true" t="shared" si="0" ref="I18:I23">+G18+H18</f>
        <v>0</v>
      </c>
    </row>
    <row r="19" spans="1:9" ht="12.75">
      <c r="A19" s="34" t="s">
        <v>187</v>
      </c>
      <c r="B19" s="4"/>
      <c r="C19" s="4"/>
      <c r="D19" s="4"/>
      <c r="E19" s="4"/>
      <c r="F19" s="210"/>
      <c r="G19" s="210"/>
      <c r="H19" s="210"/>
      <c r="I19" s="204">
        <f t="shared" si="0"/>
        <v>0</v>
      </c>
    </row>
    <row r="20" spans="1:9" ht="12.75">
      <c r="A20" s="4" t="s">
        <v>70</v>
      </c>
      <c r="B20" s="4"/>
      <c r="C20" s="4"/>
      <c r="D20" s="4"/>
      <c r="E20" s="4"/>
      <c r="F20" s="202">
        <f>SUM(F21:F23)</f>
        <v>0</v>
      </c>
      <c r="G20" s="202">
        <f>SUM(G21:G23)</f>
        <v>0</v>
      </c>
      <c r="H20" s="202">
        <f>SUM(H21:H23)</f>
        <v>0</v>
      </c>
      <c r="I20" s="204">
        <f t="shared" si="0"/>
        <v>0</v>
      </c>
    </row>
    <row r="21" spans="1:9" ht="12.75">
      <c r="A21" s="18" t="s">
        <v>45</v>
      </c>
      <c r="B21" s="4"/>
      <c r="C21" s="4"/>
      <c r="D21" s="4"/>
      <c r="E21" s="4"/>
      <c r="F21" s="210"/>
      <c r="G21" s="211"/>
      <c r="H21" s="212"/>
      <c r="I21" s="204">
        <f t="shared" si="0"/>
        <v>0</v>
      </c>
    </row>
    <row r="22" spans="1:9" ht="12.75">
      <c r="A22" s="77" t="s">
        <v>181</v>
      </c>
      <c r="B22" s="4"/>
      <c r="C22" s="4"/>
      <c r="D22" s="4"/>
      <c r="E22" s="4"/>
      <c r="F22" s="210"/>
      <c r="G22" s="211"/>
      <c r="H22" s="212"/>
      <c r="I22" s="204">
        <f t="shared" si="0"/>
        <v>0</v>
      </c>
    </row>
    <row r="23" spans="1:9" ht="12.75">
      <c r="A23" s="77" t="s">
        <v>182</v>
      </c>
      <c r="B23" s="4"/>
      <c r="C23" s="4"/>
      <c r="D23" s="4"/>
      <c r="E23" s="4"/>
      <c r="F23" s="213"/>
      <c r="G23" s="211"/>
      <c r="H23" s="212"/>
      <c r="I23" s="209">
        <f t="shared" si="0"/>
        <v>0</v>
      </c>
    </row>
    <row r="24" spans="1:9" ht="12.75">
      <c r="A24" s="85" t="s">
        <v>258</v>
      </c>
      <c r="B24" s="85"/>
      <c r="C24" s="85"/>
      <c r="D24" s="85"/>
      <c r="E24" s="85"/>
      <c r="F24" s="206">
        <f>+F17+F20</f>
        <v>0</v>
      </c>
      <c r="G24" s="206">
        <f>+G17+G20</f>
        <v>0</v>
      </c>
      <c r="H24" s="206">
        <f>+H17+H20</f>
        <v>0</v>
      </c>
      <c r="I24" s="208">
        <f>+G24+H24</f>
        <v>0</v>
      </c>
    </row>
    <row r="25" spans="1:8" ht="12.75">
      <c r="A25" s="10" t="s">
        <v>149</v>
      </c>
      <c r="B25" s="10"/>
      <c r="C25" s="10"/>
      <c r="D25" s="10"/>
      <c r="E25" s="10"/>
      <c r="F25" s="10"/>
      <c r="G25" s="10"/>
      <c r="H25" s="10"/>
    </row>
    <row r="26" spans="1:15" ht="23.25" customHeight="1">
      <c r="A26" s="418" t="s">
        <v>218</v>
      </c>
      <c r="B26" s="418"/>
      <c r="C26" s="418"/>
      <c r="D26" s="418"/>
      <c r="E26" s="418"/>
      <c r="F26" s="418"/>
      <c r="G26" s="418"/>
      <c r="H26" s="418"/>
      <c r="I26" s="97"/>
      <c r="J26" s="97"/>
      <c r="K26" s="97"/>
      <c r="L26" s="97"/>
      <c r="M26" s="97"/>
      <c r="N26" s="97"/>
      <c r="O26" s="97"/>
    </row>
    <row r="27" spans="1:8" ht="12.75">
      <c r="A27" s="418" t="s">
        <v>219</v>
      </c>
      <c r="B27" s="418"/>
      <c r="C27" s="418"/>
      <c r="D27" s="418"/>
      <c r="E27" s="418"/>
      <c r="F27" s="418"/>
      <c r="G27" s="418"/>
      <c r="H27" s="418"/>
    </row>
  </sheetData>
  <sheetProtection password="C236" sheet="1" formatColumns="0" selectLockedCells="1"/>
  <mergeCells count="15">
    <mergeCell ref="A27:H27"/>
    <mergeCell ref="F10:F16"/>
    <mergeCell ref="G10:I10"/>
    <mergeCell ref="G11:I11"/>
    <mergeCell ref="I12:I15"/>
    <mergeCell ref="A3:H3"/>
    <mergeCell ref="A4:H4"/>
    <mergeCell ref="A5:H5"/>
    <mergeCell ref="A6:H6"/>
    <mergeCell ref="A7:H7"/>
    <mergeCell ref="A26:H26"/>
    <mergeCell ref="G12:G15"/>
    <mergeCell ref="H12:H15"/>
    <mergeCell ref="A10:E12"/>
    <mergeCell ref="A13:E1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6" sqref="A6:G6"/>
    </sheetView>
  </sheetViews>
  <sheetFormatPr defaultColWidth="9.140625" defaultRowHeight="12.75"/>
  <cols>
    <col min="1" max="4" width="9.140625" style="180" customWidth="1"/>
    <col min="5" max="5" width="28.57421875" style="180" customWidth="1"/>
    <col min="6" max="7" width="17.00390625" style="180" customWidth="1"/>
    <col min="8" max="8" width="16.140625" style="180" customWidth="1"/>
    <col min="9" max="16384" width="9.140625" style="180" customWidth="1"/>
  </cols>
  <sheetData>
    <row r="1" spans="1:7" ht="15.75">
      <c r="A1" s="214" t="s">
        <v>191</v>
      </c>
      <c r="B1" s="215"/>
      <c r="C1" s="215"/>
      <c r="D1" s="215"/>
      <c r="E1" s="215"/>
      <c r="F1" s="216"/>
      <c r="G1" s="216"/>
    </row>
    <row r="2" spans="1:7" ht="12.75">
      <c r="A2" s="215"/>
      <c r="B2" s="215"/>
      <c r="C2" s="215"/>
      <c r="D2" s="215"/>
      <c r="E2" s="215"/>
      <c r="F2" s="216"/>
      <c r="G2" s="216"/>
    </row>
    <row r="3" spans="1:7" ht="12.75">
      <c r="A3" s="399" t="s">
        <v>368</v>
      </c>
      <c r="B3" s="399"/>
      <c r="C3" s="399"/>
      <c r="D3" s="399"/>
      <c r="E3" s="399"/>
      <c r="F3" s="399"/>
      <c r="G3" s="399"/>
    </row>
    <row r="4" spans="1:7" ht="12.75">
      <c r="A4" s="436" t="s">
        <v>0</v>
      </c>
      <c r="B4" s="436"/>
      <c r="C4" s="436"/>
      <c r="D4" s="436"/>
      <c r="E4" s="436"/>
      <c r="F4" s="436"/>
      <c r="G4" s="436"/>
    </row>
    <row r="5" spans="1:7" ht="12.75">
      <c r="A5" s="437" t="s">
        <v>11</v>
      </c>
      <c r="B5" s="437"/>
      <c r="C5" s="437"/>
      <c r="D5" s="437"/>
      <c r="E5" s="437"/>
      <c r="F5" s="437"/>
      <c r="G5" s="437"/>
    </row>
    <row r="6" spans="1:7" ht="12.75">
      <c r="A6" s="399" t="s">
        <v>370</v>
      </c>
      <c r="B6" s="399"/>
      <c r="C6" s="399"/>
      <c r="D6" s="399"/>
      <c r="E6" s="399"/>
      <c r="F6" s="399"/>
      <c r="G6" s="399"/>
    </row>
    <row r="7" spans="1:7" ht="12.75">
      <c r="A7" s="216"/>
      <c r="B7" s="216"/>
      <c r="C7" s="216"/>
      <c r="D7" s="216"/>
      <c r="E7" s="216"/>
      <c r="F7" s="216"/>
      <c r="G7" s="216"/>
    </row>
    <row r="8" spans="1:8" ht="12.75">
      <c r="A8" s="216" t="s">
        <v>192</v>
      </c>
      <c r="B8" s="216"/>
      <c r="C8" s="216"/>
      <c r="D8" s="216"/>
      <c r="E8" s="216"/>
      <c r="F8" s="216"/>
      <c r="H8" s="217">
        <v>1</v>
      </c>
    </row>
    <row r="9" spans="1:8" ht="12.75" customHeight="1">
      <c r="A9" s="445" t="s">
        <v>193</v>
      </c>
      <c r="B9" s="445"/>
      <c r="C9" s="445"/>
      <c r="D9" s="445"/>
      <c r="E9" s="446"/>
      <c r="F9" s="455" t="s">
        <v>56</v>
      </c>
      <c r="G9" s="456"/>
      <c r="H9" s="457"/>
    </row>
    <row r="10" spans="1:8" ht="12.75">
      <c r="A10" s="447"/>
      <c r="B10" s="447"/>
      <c r="C10" s="447"/>
      <c r="D10" s="447"/>
      <c r="E10" s="448"/>
      <c r="F10" s="458" t="s">
        <v>38</v>
      </c>
      <c r="G10" s="459"/>
      <c r="H10" s="460"/>
    </row>
    <row r="11" spans="1:8" ht="12.75">
      <c r="A11" s="447"/>
      <c r="B11" s="447"/>
      <c r="C11" s="447"/>
      <c r="D11" s="447"/>
      <c r="E11" s="448"/>
      <c r="F11" s="438" t="s">
        <v>57</v>
      </c>
      <c r="G11" s="438" t="s">
        <v>336</v>
      </c>
      <c r="H11" s="441" t="s">
        <v>135</v>
      </c>
    </row>
    <row r="12" spans="1:8" ht="12.75">
      <c r="A12" s="447"/>
      <c r="B12" s="447"/>
      <c r="C12" s="447"/>
      <c r="D12" s="447"/>
      <c r="E12" s="448"/>
      <c r="F12" s="439"/>
      <c r="G12" s="439"/>
      <c r="H12" s="442"/>
    </row>
    <row r="13" spans="1:8" ht="12.75">
      <c r="A13" s="447"/>
      <c r="B13" s="447"/>
      <c r="C13" s="447"/>
      <c r="D13" s="447"/>
      <c r="E13" s="448"/>
      <c r="F13" s="439"/>
      <c r="G13" s="439"/>
      <c r="H13" s="442"/>
    </row>
    <row r="14" spans="1:8" ht="12.75">
      <c r="A14" s="447"/>
      <c r="B14" s="447"/>
      <c r="C14" s="447"/>
      <c r="D14" s="447"/>
      <c r="E14" s="448"/>
      <c r="F14" s="439"/>
      <c r="G14" s="439"/>
      <c r="H14" s="442"/>
    </row>
    <row r="15" spans="1:8" ht="12.75">
      <c r="A15" s="449"/>
      <c r="B15" s="449"/>
      <c r="C15" s="449"/>
      <c r="D15" s="449"/>
      <c r="E15" s="450"/>
      <c r="F15" s="218" t="s">
        <v>65</v>
      </c>
      <c r="G15" s="219" t="s">
        <v>66</v>
      </c>
      <c r="H15" s="220" t="s">
        <v>257</v>
      </c>
    </row>
    <row r="16" spans="1:8" ht="12.75">
      <c r="A16" s="221" t="s">
        <v>194</v>
      </c>
      <c r="B16" s="221"/>
      <c r="C16" s="221"/>
      <c r="D16" s="221"/>
      <c r="E16" s="221"/>
      <c r="F16" s="222">
        <f>SUM(F17:F18)</f>
        <v>0</v>
      </c>
      <c r="G16" s="222">
        <f>SUM(G17:G18)</f>
        <v>0</v>
      </c>
      <c r="H16" s="222">
        <f>+G16+F16</f>
        <v>0</v>
      </c>
    </row>
    <row r="17" spans="1:8" ht="12.75">
      <c r="A17" s="223" t="s">
        <v>186</v>
      </c>
      <c r="B17" s="221"/>
      <c r="C17" s="221"/>
      <c r="D17" s="221"/>
      <c r="E17" s="221"/>
      <c r="F17" s="210"/>
      <c r="G17" s="210"/>
      <c r="H17" s="224">
        <f>+G17+F17</f>
        <v>0</v>
      </c>
    </row>
    <row r="18" spans="1:8" ht="12.75">
      <c r="A18" s="223" t="s">
        <v>187</v>
      </c>
      <c r="B18" s="221"/>
      <c r="C18" s="221"/>
      <c r="D18" s="221"/>
      <c r="E18" s="221"/>
      <c r="F18" s="210"/>
      <c r="G18" s="210"/>
      <c r="H18" s="224">
        <f>+G18+F18</f>
        <v>0</v>
      </c>
    </row>
    <row r="19" spans="1:8" ht="12.75">
      <c r="A19" s="221" t="s">
        <v>195</v>
      </c>
      <c r="B19" s="221"/>
      <c r="C19" s="221"/>
      <c r="D19" s="221"/>
      <c r="E19" s="221"/>
      <c r="F19" s="224">
        <f>SUM(F20:F22)</f>
        <v>0</v>
      </c>
      <c r="G19" s="224">
        <f>SUM(G20:G22)</f>
        <v>0</v>
      </c>
      <c r="H19" s="224">
        <f>SUM(H20:H22)</f>
        <v>0</v>
      </c>
    </row>
    <row r="20" spans="1:8" ht="12.75">
      <c r="A20" s="225" t="s">
        <v>45</v>
      </c>
      <c r="B20" s="221"/>
      <c r="C20" s="221"/>
      <c r="D20" s="221"/>
      <c r="E20" s="221"/>
      <c r="F20" s="210"/>
      <c r="G20" s="210"/>
      <c r="H20" s="224">
        <f>+G20+F20</f>
        <v>0</v>
      </c>
    </row>
    <row r="21" spans="1:8" ht="12.75">
      <c r="A21" s="226" t="s">
        <v>181</v>
      </c>
      <c r="B21" s="221"/>
      <c r="C21" s="221"/>
      <c r="D21" s="221"/>
      <c r="E21" s="221"/>
      <c r="F21" s="210"/>
      <c r="G21" s="210"/>
      <c r="H21" s="224">
        <f>+G21+F21</f>
        <v>0</v>
      </c>
    </row>
    <row r="22" spans="1:8" ht="12.75">
      <c r="A22" s="227" t="s">
        <v>182</v>
      </c>
      <c r="B22" s="228"/>
      <c r="C22" s="228"/>
      <c r="D22" s="228"/>
      <c r="E22" s="228"/>
      <c r="F22" s="213"/>
      <c r="G22" s="213"/>
      <c r="H22" s="236">
        <f>+G22+F22</f>
        <v>0</v>
      </c>
    </row>
    <row r="23" spans="1:8" ht="12.75">
      <c r="A23" s="229" t="s">
        <v>259</v>
      </c>
      <c r="B23" s="228"/>
      <c r="C23" s="228"/>
      <c r="D23" s="228"/>
      <c r="E23" s="228"/>
      <c r="F23" s="237">
        <f>+F16-F19</f>
        <v>0</v>
      </c>
      <c r="G23" s="237">
        <f>+G16-G19</f>
        <v>0</v>
      </c>
      <c r="H23" s="237">
        <f>+H16-H19</f>
        <v>0</v>
      </c>
    </row>
    <row r="24" spans="1:8" ht="12.75">
      <c r="A24" s="229" t="s">
        <v>196</v>
      </c>
      <c r="B24" s="228"/>
      <c r="C24" s="228"/>
      <c r="D24" s="228"/>
      <c r="E24" s="228"/>
      <c r="F24" s="238"/>
      <c r="G24" s="238"/>
      <c r="H24" s="239">
        <f>+G24+F24</f>
        <v>0</v>
      </c>
    </row>
    <row r="25" spans="1:8" ht="12.75">
      <c r="A25" s="230" t="s">
        <v>260</v>
      </c>
      <c r="B25" s="230"/>
      <c r="C25" s="230"/>
      <c r="D25" s="230"/>
      <c r="E25" s="230"/>
      <c r="F25" s="240">
        <f>SUM(F23:F24)</f>
        <v>0</v>
      </c>
      <c r="G25" s="240">
        <f>SUM(G23:G24)</f>
        <v>0</v>
      </c>
      <c r="H25" s="240">
        <f>SUM(H23:H24)</f>
        <v>0</v>
      </c>
    </row>
    <row r="26" spans="1:7" ht="12.75">
      <c r="A26" s="229"/>
      <c r="B26" s="229"/>
      <c r="C26" s="229"/>
      <c r="D26" s="229"/>
      <c r="E26" s="229"/>
      <c r="F26" s="231"/>
      <c r="G26" s="232"/>
    </row>
    <row r="27" spans="1:8" ht="42.75">
      <c r="A27" s="453" t="s">
        <v>197</v>
      </c>
      <c r="B27" s="453"/>
      <c r="C27" s="453"/>
      <c r="D27" s="453"/>
      <c r="E27" s="454"/>
      <c r="F27" s="233" t="s">
        <v>198</v>
      </c>
      <c r="G27" s="461" t="s">
        <v>202</v>
      </c>
      <c r="H27" s="462"/>
    </row>
    <row r="28" spans="1:8" ht="12.75">
      <c r="A28" s="443" t="s">
        <v>199</v>
      </c>
      <c r="B28" s="443"/>
      <c r="C28" s="443"/>
      <c r="D28" s="443"/>
      <c r="E28" s="444"/>
      <c r="F28" s="241"/>
      <c r="G28" s="451"/>
      <c r="H28" s="452"/>
    </row>
    <row r="29" spans="1:8" ht="12.75">
      <c r="A29" s="443" t="s">
        <v>200</v>
      </c>
      <c r="B29" s="443"/>
      <c r="C29" s="443"/>
      <c r="D29" s="443"/>
      <c r="E29" s="444"/>
      <c r="F29" s="241"/>
      <c r="G29" s="451"/>
      <c r="H29" s="452"/>
    </row>
    <row r="30" spans="1:8" ht="12.75">
      <c r="A30" s="443" t="s">
        <v>201</v>
      </c>
      <c r="B30" s="443"/>
      <c r="C30" s="443"/>
      <c r="D30" s="443"/>
      <c r="E30" s="444"/>
      <c r="F30" s="241"/>
      <c r="G30" s="451"/>
      <c r="H30" s="452"/>
    </row>
    <row r="31" spans="1:8" ht="12.75">
      <c r="A31" s="443" t="s">
        <v>135</v>
      </c>
      <c r="B31" s="443"/>
      <c r="C31" s="443"/>
      <c r="D31" s="443"/>
      <c r="E31" s="444"/>
      <c r="F31" s="242"/>
      <c r="G31" s="451"/>
      <c r="H31" s="452"/>
    </row>
    <row r="32" spans="1:7" ht="12.75">
      <c r="A32" s="234" t="s">
        <v>149</v>
      </c>
      <c r="B32" s="234"/>
      <c r="C32" s="234"/>
      <c r="D32" s="234"/>
      <c r="E32" s="234"/>
      <c r="F32" s="234"/>
      <c r="G32" s="221"/>
    </row>
    <row r="33" spans="1:8" ht="36.75" customHeight="1">
      <c r="A33" s="440" t="s">
        <v>218</v>
      </c>
      <c r="B33" s="440"/>
      <c r="C33" s="440"/>
      <c r="D33" s="440"/>
      <c r="E33" s="440"/>
      <c r="F33" s="440"/>
      <c r="G33" s="440"/>
      <c r="H33" s="235"/>
    </row>
    <row r="34" ht="12.75">
      <c r="A34" s="221" t="s">
        <v>219</v>
      </c>
    </row>
  </sheetData>
  <sheetProtection password="C236" sheet="1" formatColumns="0" selectLockedCells="1"/>
  <mergeCells count="21">
    <mergeCell ref="G27:H27"/>
    <mergeCell ref="H11:H14"/>
    <mergeCell ref="A31:E31"/>
    <mergeCell ref="A30:E30"/>
    <mergeCell ref="A29:E29"/>
    <mergeCell ref="A9:E15"/>
    <mergeCell ref="G30:H30"/>
    <mergeCell ref="G29:H29"/>
    <mergeCell ref="G28:H28"/>
    <mergeCell ref="A28:E28"/>
    <mergeCell ref="G31:H31"/>
    <mergeCell ref="A3:G3"/>
    <mergeCell ref="A4:G4"/>
    <mergeCell ref="A5:G5"/>
    <mergeCell ref="A6:G6"/>
    <mergeCell ref="F11:F14"/>
    <mergeCell ref="A33:G33"/>
    <mergeCell ref="G11:G14"/>
    <mergeCell ref="A27:E27"/>
    <mergeCell ref="F9:H9"/>
    <mergeCell ref="F10:H1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0">
      <selection activeCell="C20" sqref="C20"/>
    </sheetView>
  </sheetViews>
  <sheetFormatPr defaultColWidth="9.140625" defaultRowHeight="12.75"/>
  <cols>
    <col min="1" max="1" width="50.8515625" style="2" bestFit="1" customWidth="1"/>
    <col min="2" max="2" width="19.00390625" style="2" bestFit="1" customWidth="1"/>
    <col min="3" max="3" width="18.7109375" style="2" customWidth="1"/>
    <col min="4" max="4" width="18.00390625" style="2" bestFit="1" customWidth="1"/>
    <col min="5" max="16384" width="9.140625" style="2" customWidth="1"/>
  </cols>
  <sheetData>
    <row r="1" spans="1:4" s="1" customFormat="1" ht="15.75">
      <c r="A1" s="76" t="s">
        <v>205</v>
      </c>
      <c r="D1" s="4"/>
    </row>
    <row r="2" spans="1:4" s="1" customFormat="1" ht="11.25" customHeight="1">
      <c r="A2" s="3"/>
      <c r="D2" s="4"/>
    </row>
    <row r="3" spans="1:4" ht="11.25" customHeight="1">
      <c r="A3" s="478" t="s">
        <v>368</v>
      </c>
      <c r="B3" s="478"/>
      <c r="C3" s="478"/>
      <c r="D3" s="478"/>
    </row>
    <row r="4" spans="1:4" ht="11.25" customHeight="1">
      <c r="A4" s="479" t="s">
        <v>0</v>
      </c>
      <c r="B4" s="479"/>
      <c r="C4" s="479"/>
      <c r="D4" s="479"/>
    </row>
    <row r="5" spans="1:4" ht="11.25" customHeight="1">
      <c r="A5" s="480" t="s">
        <v>21</v>
      </c>
      <c r="B5" s="480"/>
      <c r="C5" s="480"/>
      <c r="D5" s="480"/>
    </row>
    <row r="6" spans="1:4" ht="11.25" customHeight="1">
      <c r="A6" s="479" t="s">
        <v>4</v>
      </c>
      <c r="B6" s="479"/>
      <c r="C6" s="479"/>
      <c r="D6" s="479"/>
    </row>
    <row r="7" spans="1:4" ht="11.25" customHeight="1">
      <c r="A7" s="478" t="s">
        <v>355</v>
      </c>
      <c r="B7" s="478"/>
      <c r="C7" s="478"/>
      <c r="D7" s="478"/>
    </row>
    <row r="8" spans="1:4" ht="11.25" customHeight="1">
      <c r="A8" s="5"/>
      <c r="B8" s="5"/>
      <c r="C8" s="5"/>
      <c r="D8" s="5"/>
    </row>
    <row r="9" spans="1:4" ht="11.25" customHeight="1">
      <c r="A9" s="2" t="s">
        <v>203</v>
      </c>
      <c r="D9" s="19">
        <v>1</v>
      </c>
    </row>
    <row r="10" spans="1:4" ht="11.25" customHeight="1">
      <c r="A10" s="473" t="s">
        <v>110</v>
      </c>
      <c r="B10" s="86" t="s">
        <v>33</v>
      </c>
      <c r="C10" s="243" t="s">
        <v>348</v>
      </c>
      <c r="D10" s="335">
        <v>0</v>
      </c>
    </row>
    <row r="11" spans="1:4" ht="11.25" customHeight="1">
      <c r="A11" s="474"/>
      <c r="B11" s="87" t="s">
        <v>34</v>
      </c>
      <c r="C11" s="167" t="s">
        <v>346</v>
      </c>
      <c r="D11" s="167" t="s">
        <v>347</v>
      </c>
    </row>
    <row r="12" spans="1:4" s="11" customFormat="1" ht="11.25" customHeight="1">
      <c r="A12" s="7" t="s">
        <v>20</v>
      </c>
      <c r="B12" s="205">
        <f>B13+B14+B17+B18</f>
        <v>0</v>
      </c>
      <c r="C12" s="205">
        <f>C13+C14+C17+C18</f>
        <v>0</v>
      </c>
      <c r="D12" s="203">
        <f>D13+D14+D17+D18</f>
        <v>0</v>
      </c>
    </row>
    <row r="13" spans="1:4" ht="11.25" customHeight="1">
      <c r="A13" s="7" t="s">
        <v>27</v>
      </c>
      <c r="B13" s="247"/>
      <c r="C13" s="247"/>
      <c r="D13" s="211"/>
    </row>
    <row r="14" spans="1:4" ht="11.25" customHeight="1">
      <c r="A14" s="7" t="s">
        <v>28</v>
      </c>
      <c r="B14" s="205">
        <f>B32</f>
        <v>0</v>
      </c>
      <c r="C14" s="205">
        <f>C32</f>
        <v>0</v>
      </c>
      <c r="D14" s="203">
        <f>D32</f>
        <v>0</v>
      </c>
    </row>
    <row r="15" spans="1:4" ht="11.25" customHeight="1">
      <c r="A15" s="49" t="s">
        <v>166</v>
      </c>
      <c r="B15" s="247"/>
      <c r="C15" s="247"/>
      <c r="D15" s="211"/>
    </row>
    <row r="16" spans="1:4" ht="11.25" customHeight="1">
      <c r="A16" s="49" t="s">
        <v>167</v>
      </c>
      <c r="B16" s="247"/>
      <c r="C16" s="247"/>
      <c r="D16" s="211"/>
    </row>
    <row r="17" spans="1:4" ht="11.25" customHeight="1">
      <c r="A17" s="7" t="s">
        <v>106</v>
      </c>
      <c r="B17" s="247"/>
      <c r="C17" s="247"/>
      <c r="D17" s="211"/>
    </row>
    <row r="18" spans="1:4" ht="11.25" customHeight="1">
      <c r="A18" s="7" t="s">
        <v>31</v>
      </c>
      <c r="B18" s="247"/>
      <c r="C18" s="247"/>
      <c r="D18" s="211"/>
    </row>
    <row r="19" spans="1:4" ht="11.25" customHeight="1">
      <c r="A19" s="7" t="s">
        <v>24</v>
      </c>
      <c r="B19" s="205">
        <f>IF((B20+B21)&gt;=B22,B29,IF((B20+B21)&lt;B22,"-"))</f>
        <v>0</v>
      </c>
      <c r="C19" s="205">
        <f>IF((C20+C21)&gt;=C22,C29,IF((C20+C21)&lt;C22,"-"))</f>
        <v>0</v>
      </c>
      <c r="D19" s="203">
        <f>IF((D20+D21)&gt;=D22,D29,IF((D20+D21)&lt;D22,"-"))</f>
        <v>0</v>
      </c>
    </row>
    <row r="20" spans="1:4" ht="11.25" customHeight="1">
      <c r="A20" s="7" t="s">
        <v>108</v>
      </c>
      <c r="B20" s="247"/>
      <c r="C20" s="247"/>
      <c r="D20" s="211"/>
    </row>
    <row r="21" spans="1:4" ht="11.25" customHeight="1">
      <c r="A21" s="7" t="s">
        <v>109</v>
      </c>
      <c r="B21" s="247"/>
      <c r="C21" s="247"/>
      <c r="D21" s="211"/>
    </row>
    <row r="22" spans="1:4" ht="11.25" customHeight="1">
      <c r="A22" s="7" t="s">
        <v>107</v>
      </c>
      <c r="B22" s="247"/>
      <c r="C22" s="247"/>
      <c r="D22" s="211"/>
    </row>
    <row r="23" spans="1:4" ht="11.25" customHeight="1">
      <c r="A23" s="88" t="s">
        <v>40</v>
      </c>
      <c r="B23" s="244">
        <f>B12-B19</f>
        <v>0</v>
      </c>
      <c r="C23" s="244">
        <f>C12-C19</f>
        <v>0</v>
      </c>
      <c r="D23" s="207">
        <f>D12-D19</f>
        <v>0</v>
      </c>
    </row>
    <row r="24" spans="1:4" ht="11.25" customHeight="1">
      <c r="A24" s="17" t="s">
        <v>1</v>
      </c>
      <c r="B24" s="242"/>
      <c r="C24" s="248"/>
      <c r="D24" s="248"/>
    </row>
    <row r="25" spans="1:4" ht="11.25" customHeight="1">
      <c r="A25" s="30" t="s">
        <v>53</v>
      </c>
      <c r="B25" s="245">
        <f>IF(B$24="",0,IF(B$24=0,0,B12/B$24))</f>
        <v>0</v>
      </c>
      <c r="C25" s="245">
        <f>IF(C$24="",0,IF(C$24=0,0,C12/C$24))</f>
        <v>0</v>
      </c>
      <c r="D25" s="325">
        <f>IF(D$24="",0,IF(D$24=0,0,D12/D$24))</f>
        <v>0</v>
      </c>
    </row>
    <row r="26" spans="1:4" ht="11.25" customHeight="1">
      <c r="A26" s="90" t="s">
        <v>54</v>
      </c>
      <c r="B26" s="246">
        <f>IF(B$24="",0,IF(B$24=0,0,B23/B$24))</f>
        <v>0</v>
      </c>
      <c r="C26" s="246">
        <f>IF(C$24="",0,IF(C$24=0,0,C23/C$24))</f>
        <v>0</v>
      </c>
      <c r="D26" s="326">
        <f>IF(D$24="",0,IF(D$24=0,0,D23/D$24))</f>
        <v>0</v>
      </c>
    </row>
    <row r="27" spans="1:4" ht="11.25" customHeight="1">
      <c r="A27" s="15" t="s">
        <v>35</v>
      </c>
      <c r="B27" s="242"/>
      <c r="C27" s="248"/>
      <c r="D27" s="248"/>
    </row>
    <row r="28" spans="1:4" ht="11.25" customHeight="1">
      <c r="A28" s="15" t="s">
        <v>204</v>
      </c>
      <c r="B28" s="248"/>
      <c r="C28" s="242"/>
      <c r="D28" s="248"/>
    </row>
    <row r="29" spans="1:4" s="47" customFormat="1" ht="11.25" customHeight="1">
      <c r="A29" s="45"/>
      <c r="B29" s="13"/>
      <c r="C29" s="46">
        <f>C20+C21-C22</f>
        <v>0</v>
      </c>
      <c r="D29" s="46">
        <f>D20+D21-D22</f>
        <v>0</v>
      </c>
    </row>
    <row r="30" spans="1:4" ht="11.25" customHeight="1">
      <c r="A30" s="473" t="s">
        <v>111</v>
      </c>
      <c r="B30" s="86" t="s">
        <v>33</v>
      </c>
      <c r="C30" s="243" t="s">
        <v>348</v>
      </c>
      <c r="D30" s="324">
        <f>+D$10</f>
        <v>0</v>
      </c>
    </row>
    <row r="31" spans="1:4" ht="11.25" customHeight="1">
      <c r="A31" s="474"/>
      <c r="B31" s="87" t="s">
        <v>34</v>
      </c>
      <c r="C31" s="167" t="s">
        <v>346</v>
      </c>
      <c r="D31" s="167" t="s">
        <v>347</v>
      </c>
    </row>
    <row r="32" spans="1:5" ht="11.25" customHeight="1">
      <c r="A32" s="48" t="s">
        <v>140</v>
      </c>
      <c r="B32" s="43">
        <f>B33+B34+B41+B44</f>
        <v>0</v>
      </c>
      <c r="C32" s="43">
        <f>C33+C34+C41+C44</f>
        <v>0</v>
      </c>
      <c r="D32" s="149">
        <f>D33+D34+D41+D44</f>
        <v>0</v>
      </c>
      <c r="E32" s="7"/>
    </row>
    <row r="33" spans="1:5" ht="11.25" customHeight="1">
      <c r="A33" s="8" t="s">
        <v>141</v>
      </c>
      <c r="B33" s="249"/>
      <c r="C33" s="249"/>
      <c r="D33" s="250"/>
      <c r="E33" s="7"/>
    </row>
    <row r="34" spans="1:5" ht="11.25" customHeight="1">
      <c r="A34" s="48" t="s">
        <v>142</v>
      </c>
      <c r="B34" s="43">
        <f>B35+B36+B39+B40</f>
        <v>0</v>
      </c>
      <c r="C34" s="43">
        <f>C35+C36+C39+C40</f>
        <v>0</v>
      </c>
      <c r="D34" s="149">
        <f>D35+D36+D39+D40</f>
        <v>0</v>
      </c>
      <c r="E34" s="7"/>
    </row>
    <row r="35" spans="1:5" ht="11.25" customHeight="1">
      <c r="A35" s="48" t="s">
        <v>115</v>
      </c>
      <c r="B35" s="249"/>
      <c r="C35" s="249"/>
      <c r="D35" s="250"/>
      <c r="E35" s="7"/>
    </row>
    <row r="36" spans="1:5" ht="11.25" customHeight="1">
      <c r="A36" s="49" t="s">
        <v>112</v>
      </c>
      <c r="B36" s="43">
        <f>B37+B38</f>
        <v>0</v>
      </c>
      <c r="C36" s="43">
        <f>C37+C38</f>
        <v>0</v>
      </c>
      <c r="D36" s="149">
        <f>D37+D38</f>
        <v>0</v>
      </c>
      <c r="E36" s="7"/>
    </row>
    <row r="37" spans="1:5" ht="11.25" customHeight="1">
      <c r="A37" s="49" t="s">
        <v>116</v>
      </c>
      <c r="B37" s="249"/>
      <c r="C37" s="249"/>
      <c r="D37" s="250"/>
      <c r="E37" s="7"/>
    </row>
    <row r="38" spans="1:5" ht="11.25" customHeight="1">
      <c r="A38" s="49" t="s">
        <v>113</v>
      </c>
      <c r="B38" s="249"/>
      <c r="C38" s="249"/>
      <c r="D38" s="250"/>
      <c r="E38" s="7"/>
    </row>
    <row r="39" spans="1:5" ht="11.25" customHeight="1">
      <c r="A39" s="49" t="s">
        <v>114</v>
      </c>
      <c r="B39" s="249"/>
      <c r="C39" s="249"/>
      <c r="D39" s="250"/>
      <c r="E39" s="7"/>
    </row>
    <row r="40" spans="1:5" ht="11.25" customHeight="1">
      <c r="A40" s="49" t="s">
        <v>137</v>
      </c>
      <c r="B40" s="249"/>
      <c r="C40" s="249"/>
      <c r="D40" s="250"/>
      <c r="E40" s="7"/>
    </row>
    <row r="41" spans="1:5" ht="11.25" customHeight="1">
      <c r="A41" s="49" t="s">
        <v>143</v>
      </c>
      <c r="B41" s="43">
        <f>B42+B43</f>
        <v>0</v>
      </c>
      <c r="C41" s="43">
        <f>C42+C43</f>
        <v>0</v>
      </c>
      <c r="D41" s="149">
        <f>D42+D43</f>
        <v>0</v>
      </c>
      <c r="E41" s="7"/>
    </row>
    <row r="42" spans="1:5" ht="11.25" customHeight="1">
      <c r="A42" s="49" t="s">
        <v>138</v>
      </c>
      <c r="B42" s="249"/>
      <c r="C42" s="249"/>
      <c r="D42" s="250"/>
      <c r="E42" s="7"/>
    </row>
    <row r="43" spans="1:5" ht="11.25" customHeight="1">
      <c r="A43" s="49" t="s">
        <v>139</v>
      </c>
      <c r="B43" s="249"/>
      <c r="C43" s="249"/>
      <c r="D43" s="250"/>
      <c r="E43" s="7"/>
    </row>
    <row r="44" spans="1:5" ht="11.25" customHeight="1">
      <c r="A44" s="50" t="s">
        <v>144</v>
      </c>
      <c r="B44" s="251"/>
      <c r="C44" s="251"/>
      <c r="D44" s="252"/>
      <c r="E44" s="7"/>
    </row>
    <row r="45" spans="1:5" ht="11.25" customHeight="1">
      <c r="A45" s="49"/>
      <c r="B45" s="13"/>
      <c r="C45" s="13"/>
      <c r="D45" s="13"/>
      <c r="E45" s="7"/>
    </row>
    <row r="46" spans="1:5" ht="11.25" customHeight="1">
      <c r="A46" s="473" t="s">
        <v>117</v>
      </c>
      <c r="B46" s="86" t="s">
        <v>33</v>
      </c>
      <c r="C46" s="243" t="s">
        <v>348</v>
      </c>
      <c r="D46" s="324">
        <f>+D$10</f>
        <v>0</v>
      </c>
      <c r="E46" s="7"/>
    </row>
    <row r="47" spans="1:5" ht="11.25" customHeight="1">
      <c r="A47" s="475"/>
      <c r="B47" s="87" t="s">
        <v>34</v>
      </c>
      <c r="C47" s="167" t="s">
        <v>346</v>
      </c>
      <c r="D47" s="167" t="s">
        <v>347</v>
      </c>
      <c r="E47" s="7"/>
    </row>
    <row r="48" spans="1:5" ht="11.25" customHeight="1">
      <c r="A48" s="51" t="s">
        <v>118</v>
      </c>
      <c r="B48" s="253"/>
      <c r="C48" s="253"/>
      <c r="D48" s="254"/>
      <c r="E48" s="7"/>
    </row>
    <row r="49" spans="1:5" ht="11.25" customHeight="1">
      <c r="A49" s="52" t="s">
        <v>319</v>
      </c>
      <c r="B49" s="249"/>
      <c r="C49" s="249"/>
      <c r="D49" s="250"/>
      <c r="E49" s="7"/>
    </row>
    <row r="50" spans="1:5" ht="11.25" customHeight="1">
      <c r="A50" s="52" t="s">
        <v>119</v>
      </c>
      <c r="B50" s="43" t="str">
        <f>IF(B29&lt;0,-B29,IF(B29&gt;=0,"-"))</f>
        <v>-</v>
      </c>
      <c r="C50" s="43" t="str">
        <f>IF(C29&lt;0,-C29,IF(C29&gt;=0,"-"))</f>
        <v>-</v>
      </c>
      <c r="D50" s="149" t="str">
        <f>IF(D29&lt;0,-D29,IF(D29&gt;=0,"-"))</f>
        <v>-</v>
      </c>
      <c r="E50" s="7"/>
    </row>
    <row r="51" spans="1:5" ht="11.25" customHeight="1">
      <c r="A51" s="52" t="s">
        <v>120</v>
      </c>
      <c r="B51" s="249"/>
      <c r="C51" s="249"/>
      <c r="D51" s="250"/>
      <c r="E51" s="7"/>
    </row>
    <row r="52" spans="1:5" ht="11.25" customHeight="1">
      <c r="A52" s="52" t="s">
        <v>121</v>
      </c>
      <c r="B52" s="249"/>
      <c r="C52" s="249"/>
      <c r="D52" s="250"/>
      <c r="E52" s="7"/>
    </row>
    <row r="53" spans="1:5" ht="11.25" customHeight="1">
      <c r="A53" s="53" t="s">
        <v>122</v>
      </c>
      <c r="B53" s="251"/>
      <c r="C53" s="251"/>
      <c r="D53" s="252"/>
      <c r="E53" s="7"/>
    </row>
    <row r="54" spans="1:4" ht="11.25" customHeight="1">
      <c r="A54" s="49"/>
      <c r="B54" s="16"/>
      <c r="C54" s="13"/>
      <c r="D54" s="13"/>
    </row>
    <row r="55" spans="1:4" ht="22.5" customHeight="1">
      <c r="A55" s="481" t="s">
        <v>25</v>
      </c>
      <c r="B55" s="481"/>
      <c r="C55" s="481"/>
      <c r="D55" s="481"/>
    </row>
    <row r="56" spans="1:4" ht="11.25" customHeight="1">
      <c r="A56" s="473" t="s">
        <v>339</v>
      </c>
      <c r="B56" s="482" t="s">
        <v>340</v>
      </c>
      <c r="C56" s="243" t="s">
        <v>348</v>
      </c>
      <c r="D56" s="324">
        <f>+D$10</f>
        <v>0</v>
      </c>
    </row>
    <row r="57" spans="1:4" ht="11.25" customHeight="1">
      <c r="A57" s="474"/>
      <c r="B57" s="483"/>
      <c r="C57" s="167" t="s">
        <v>346</v>
      </c>
      <c r="D57" s="167" t="s">
        <v>347</v>
      </c>
    </row>
    <row r="58" spans="1:4" ht="11.25" customHeight="1">
      <c r="A58" s="7" t="s">
        <v>145</v>
      </c>
      <c r="B58" s="42">
        <f>B59+B60</f>
        <v>0</v>
      </c>
      <c r="C58" s="42">
        <f>C59+C60</f>
        <v>0</v>
      </c>
      <c r="D58" s="148">
        <f>D59+D60</f>
        <v>0</v>
      </c>
    </row>
    <row r="59" spans="1:4" ht="11.25" customHeight="1">
      <c r="A59" s="7" t="s">
        <v>42</v>
      </c>
      <c r="B59" s="249"/>
      <c r="C59" s="249"/>
      <c r="D59" s="250"/>
    </row>
    <row r="60" spans="1:4" ht="11.25" customHeight="1">
      <c r="A60" s="7" t="s">
        <v>41</v>
      </c>
      <c r="B60" s="249"/>
      <c r="C60" s="249"/>
      <c r="D60" s="250"/>
    </row>
    <row r="61" spans="1:4" ht="11.25" customHeight="1">
      <c r="A61" s="7" t="s">
        <v>146</v>
      </c>
      <c r="B61" s="43">
        <f>B62+B63+B64-B65</f>
        <v>0</v>
      </c>
      <c r="C61" s="43">
        <f>C62+C63+C64-C65</f>
        <v>0</v>
      </c>
      <c r="D61" s="149">
        <f>D62+D63+D64-D65</f>
        <v>0</v>
      </c>
    </row>
    <row r="62" spans="1:4" ht="11.25" customHeight="1">
      <c r="A62" s="48" t="s">
        <v>148</v>
      </c>
      <c r="B62" s="249"/>
      <c r="C62" s="249"/>
      <c r="D62" s="250"/>
    </row>
    <row r="63" spans="1:4" ht="11.25" customHeight="1">
      <c r="A63" s="7" t="s">
        <v>43</v>
      </c>
      <c r="B63" s="249"/>
      <c r="C63" s="249"/>
      <c r="D63" s="250"/>
    </row>
    <row r="64" spans="1:4" ht="11.25" customHeight="1">
      <c r="A64" s="7" t="s">
        <v>109</v>
      </c>
      <c r="B64" s="249"/>
      <c r="C64" s="249"/>
      <c r="D64" s="250"/>
    </row>
    <row r="65" spans="1:4" ht="11.25" customHeight="1">
      <c r="A65" s="7" t="s">
        <v>39</v>
      </c>
      <c r="B65" s="249"/>
      <c r="C65" s="249"/>
      <c r="D65" s="250"/>
    </row>
    <row r="66" spans="1:4" ht="11.25" customHeight="1">
      <c r="A66" s="7" t="s">
        <v>26</v>
      </c>
      <c r="B66" s="249"/>
      <c r="C66" s="249"/>
      <c r="D66" s="250"/>
    </row>
    <row r="67" spans="1:4" ht="11.25" customHeight="1">
      <c r="A67" s="88" t="s">
        <v>147</v>
      </c>
      <c r="B67" s="89">
        <f>B58-B61</f>
        <v>0</v>
      </c>
      <c r="C67" s="89">
        <f>C58-C61</f>
        <v>0</v>
      </c>
      <c r="D67" s="168">
        <f>D58-D61</f>
        <v>0</v>
      </c>
    </row>
    <row r="68" spans="1:4" ht="11.25" customHeight="1">
      <c r="A68" s="10" t="s">
        <v>149</v>
      </c>
      <c r="B68" s="10"/>
      <c r="C68" s="10"/>
      <c r="D68" s="10"/>
    </row>
    <row r="69" spans="1:5" s="7" customFormat="1" ht="21" customHeight="1">
      <c r="A69" s="472" t="s">
        <v>215</v>
      </c>
      <c r="B69" s="472"/>
      <c r="C69" s="472"/>
      <c r="D69" s="472"/>
      <c r="E69" s="472"/>
    </row>
    <row r="70" spans="1:4" ht="11.25" customHeight="1">
      <c r="A70" s="5" t="s">
        <v>6</v>
      </c>
      <c r="B70" s="54"/>
      <c r="C70" s="55"/>
      <c r="D70" s="55"/>
    </row>
    <row r="73" spans="1:12" ht="16.5" thickBot="1">
      <c r="A73" s="78" t="s">
        <v>168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>
      <c r="A74" s="476" t="s">
        <v>169</v>
      </c>
      <c r="B74" s="476"/>
      <c r="C74" s="476"/>
      <c r="D74" s="476"/>
      <c r="E74" s="476"/>
      <c r="F74" s="476"/>
      <c r="G74" s="476"/>
      <c r="H74" s="476"/>
      <c r="I74" s="476"/>
      <c r="J74" s="476"/>
      <c r="K74" s="476"/>
      <c r="L74" s="477"/>
      <c r="M74" s="7"/>
    </row>
    <row r="75" spans="1:12" ht="12" thickBot="1">
      <c r="A75" s="353" t="s">
        <v>152</v>
      </c>
      <c r="B75" s="353"/>
      <c r="C75" s="354"/>
      <c r="D75" s="355" t="s">
        <v>153</v>
      </c>
      <c r="E75" s="353"/>
      <c r="F75" s="354"/>
      <c r="G75" s="355" t="s">
        <v>154</v>
      </c>
      <c r="H75" s="353"/>
      <c r="I75" s="354"/>
      <c r="J75" s="355" t="s">
        <v>170</v>
      </c>
      <c r="K75" s="353"/>
      <c r="L75" s="354"/>
    </row>
    <row r="76" spans="1:12" ht="12" thickBot="1">
      <c r="A76" s="353" t="s">
        <v>345</v>
      </c>
      <c r="B76" s="353"/>
      <c r="C76" s="354"/>
      <c r="D76" s="355" t="s">
        <v>155</v>
      </c>
      <c r="E76" s="353"/>
      <c r="F76" s="354"/>
      <c r="G76" s="355" t="s">
        <v>156</v>
      </c>
      <c r="H76" s="353"/>
      <c r="I76" s="354"/>
      <c r="J76" s="355" t="s">
        <v>171</v>
      </c>
      <c r="K76" s="353"/>
      <c r="L76" s="354"/>
    </row>
    <row r="77" spans="1:12" ht="18">
      <c r="A77" s="73" t="s">
        <v>172</v>
      </c>
      <c r="B77" s="73" t="s">
        <v>173</v>
      </c>
      <c r="C77" s="73" t="s">
        <v>157</v>
      </c>
      <c r="D77" s="73" t="s">
        <v>158</v>
      </c>
      <c r="E77" s="73" t="s">
        <v>159</v>
      </c>
      <c r="F77" s="73" t="s">
        <v>173</v>
      </c>
      <c r="G77" s="73" t="s">
        <v>160</v>
      </c>
      <c r="H77" s="73" t="s">
        <v>159</v>
      </c>
      <c r="I77" s="73" t="s">
        <v>173</v>
      </c>
      <c r="J77" s="73" t="s">
        <v>160</v>
      </c>
      <c r="K77" s="73" t="s">
        <v>159</v>
      </c>
      <c r="L77" s="73" t="s">
        <v>173</v>
      </c>
    </row>
    <row r="78" spans="1:12" ht="11.25">
      <c r="A78" s="73"/>
      <c r="B78" s="74"/>
      <c r="C78" s="74"/>
      <c r="D78" s="73" t="s">
        <v>174</v>
      </c>
      <c r="E78" s="74"/>
      <c r="F78" s="74"/>
      <c r="G78" s="73"/>
      <c r="H78" s="74"/>
      <c r="I78" s="74"/>
      <c r="J78" s="73"/>
      <c r="K78" s="74"/>
      <c r="L78" s="74"/>
    </row>
    <row r="79" spans="1:12" ht="12" thickBot="1">
      <c r="A79" s="75" t="s">
        <v>65</v>
      </c>
      <c r="B79" s="75" t="s">
        <v>66</v>
      </c>
      <c r="C79" s="75" t="s">
        <v>161</v>
      </c>
      <c r="D79" s="75" t="s">
        <v>175</v>
      </c>
      <c r="E79" s="75" t="s">
        <v>162</v>
      </c>
      <c r="F79" s="75" t="s">
        <v>163</v>
      </c>
      <c r="G79" s="75" t="s">
        <v>164</v>
      </c>
      <c r="H79" s="75" t="s">
        <v>176</v>
      </c>
      <c r="I79" s="75" t="s">
        <v>165</v>
      </c>
      <c r="J79" s="75" t="s">
        <v>177</v>
      </c>
      <c r="K79" s="75" t="s">
        <v>178</v>
      </c>
      <c r="L79" s="75" t="s">
        <v>179</v>
      </c>
    </row>
    <row r="80" spans="1:13" ht="12" thickBot="1">
      <c r="A80" s="25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256"/>
      <c r="M80" s="7"/>
    </row>
    <row r="81" spans="1:13" ht="11.25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ht="11.25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0" ht="15.75">
      <c r="A83" s="141" t="s">
        <v>273</v>
      </c>
      <c r="B83" s="142"/>
      <c r="C83" s="5"/>
      <c r="D83" s="5"/>
      <c r="H83" s="7"/>
      <c r="I83" s="7"/>
      <c r="J83" s="7"/>
    </row>
    <row r="84" spans="1:13" ht="11.25">
      <c r="A84" s="470" t="s">
        <v>274</v>
      </c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1"/>
    </row>
    <row r="85" spans="1:13" ht="11.25">
      <c r="A85" s="143"/>
      <c r="B85" s="469" t="s">
        <v>275</v>
      </c>
      <c r="C85" s="469"/>
      <c r="D85" s="469"/>
      <c r="E85" s="469" t="s">
        <v>276</v>
      </c>
      <c r="F85" s="469"/>
      <c r="G85" s="469"/>
      <c r="H85" s="469" t="s">
        <v>277</v>
      </c>
      <c r="I85" s="469"/>
      <c r="J85" s="469"/>
      <c r="K85" s="469" t="s">
        <v>278</v>
      </c>
      <c r="L85" s="469"/>
      <c r="M85" s="469"/>
    </row>
    <row r="86" spans="1:13" ht="11.25">
      <c r="A86" s="144" t="s">
        <v>279</v>
      </c>
      <c r="B86" s="469" t="s">
        <v>280</v>
      </c>
      <c r="C86" s="469"/>
      <c r="D86" s="469"/>
      <c r="E86" s="469" t="s">
        <v>22</v>
      </c>
      <c r="F86" s="469"/>
      <c r="G86" s="469"/>
      <c r="H86" s="469" t="s">
        <v>22</v>
      </c>
      <c r="I86" s="469"/>
      <c r="J86" s="469"/>
      <c r="K86" s="469" t="s">
        <v>22</v>
      </c>
      <c r="L86" s="469"/>
      <c r="M86" s="469"/>
    </row>
    <row r="87" spans="1:13" ht="11.25">
      <c r="A87" s="142"/>
      <c r="B87" s="145" t="s">
        <v>281</v>
      </c>
      <c r="C87" s="145" t="s">
        <v>282</v>
      </c>
      <c r="D87" s="145" t="s">
        <v>283</v>
      </c>
      <c r="E87" s="145" t="s">
        <v>284</v>
      </c>
      <c r="F87" s="145" t="s">
        <v>285</v>
      </c>
      <c r="G87" s="145" t="s">
        <v>286</v>
      </c>
      <c r="H87" s="145" t="s">
        <v>284</v>
      </c>
      <c r="I87" s="145" t="s">
        <v>285</v>
      </c>
      <c r="J87" s="145" t="s">
        <v>286</v>
      </c>
      <c r="K87" s="145" t="s">
        <v>284</v>
      </c>
      <c r="L87" s="145" t="s">
        <v>285</v>
      </c>
      <c r="M87" s="145" t="s">
        <v>286</v>
      </c>
    </row>
    <row r="88" spans="1:13" ht="11.25">
      <c r="A88" s="146" t="s">
        <v>287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1:13" ht="12.75">
      <c r="A89" s="146" t="s">
        <v>288</v>
      </c>
      <c r="B89" s="463"/>
      <c r="C89" s="464"/>
      <c r="D89" s="465"/>
      <c r="E89" s="463"/>
      <c r="F89" s="464"/>
      <c r="G89" s="465"/>
      <c r="H89" s="463"/>
      <c r="I89" s="464"/>
      <c r="J89" s="465"/>
      <c r="K89" s="463"/>
      <c r="L89" s="466"/>
      <c r="M89" s="467"/>
    </row>
    <row r="90" spans="1:10" ht="11.25">
      <c r="A90" s="5"/>
      <c r="B90" s="5"/>
      <c r="C90" s="5"/>
      <c r="D90" s="5"/>
      <c r="H90" s="7"/>
      <c r="I90" s="7"/>
      <c r="J90" s="7"/>
    </row>
    <row r="91" spans="1:13" ht="11.25">
      <c r="A91" s="143"/>
      <c r="B91" s="469" t="s">
        <v>289</v>
      </c>
      <c r="C91" s="469"/>
      <c r="D91" s="469"/>
      <c r="E91" s="469" t="s">
        <v>290</v>
      </c>
      <c r="F91" s="469"/>
      <c r="G91" s="469"/>
      <c r="H91" s="469" t="s">
        <v>291</v>
      </c>
      <c r="I91" s="469"/>
      <c r="J91" s="469"/>
      <c r="K91" s="469" t="s">
        <v>292</v>
      </c>
      <c r="L91" s="469"/>
      <c r="M91" s="469"/>
    </row>
    <row r="92" spans="1:13" ht="11.25">
      <c r="A92" s="144" t="s">
        <v>279</v>
      </c>
      <c r="B92" s="469" t="s">
        <v>22</v>
      </c>
      <c r="C92" s="469"/>
      <c r="D92" s="469"/>
      <c r="E92" s="469" t="s">
        <v>22</v>
      </c>
      <c r="F92" s="469"/>
      <c r="G92" s="469"/>
      <c r="H92" s="469" t="s">
        <v>22</v>
      </c>
      <c r="I92" s="469"/>
      <c r="J92" s="469"/>
      <c r="K92" s="469" t="s">
        <v>22</v>
      </c>
      <c r="L92" s="469"/>
      <c r="M92" s="469"/>
    </row>
    <row r="93" spans="1:13" ht="11.25">
      <c r="A93" s="142"/>
      <c r="B93" s="145" t="s">
        <v>284</v>
      </c>
      <c r="C93" s="145" t="s">
        <v>285</v>
      </c>
      <c r="D93" s="145" t="s">
        <v>286</v>
      </c>
      <c r="E93" s="145" t="s">
        <v>284</v>
      </c>
      <c r="F93" s="145" t="s">
        <v>285</v>
      </c>
      <c r="G93" s="145" t="s">
        <v>286</v>
      </c>
      <c r="H93" s="145" t="s">
        <v>284</v>
      </c>
      <c r="I93" s="145" t="s">
        <v>285</v>
      </c>
      <c r="J93" s="145" t="s">
        <v>286</v>
      </c>
      <c r="K93" s="145" t="s">
        <v>284</v>
      </c>
      <c r="L93" s="145" t="s">
        <v>285</v>
      </c>
      <c r="M93" s="145" t="s">
        <v>286</v>
      </c>
    </row>
    <row r="94" spans="1:13" ht="11.25">
      <c r="A94" s="146" t="s">
        <v>287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12.75">
      <c r="A95" s="146" t="s">
        <v>288</v>
      </c>
      <c r="B95" s="463"/>
      <c r="C95" s="464"/>
      <c r="D95" s="465"/>
      <c r="E95" s="463"/>
      <c r="F95" s="464"/>
      <c r="G95" s="465"/>
      <c r="H95" s="463"/>
      <c r="I95" s="464"/>
      <c r="J95" s="465"/>
      <c r="K95" s="463"/>
      <c r="L95" s="466"/>
      <c r="M95" s="467"/>
    </row>
    <row r="96" spans="1:10" ht="11.25">
      <c r="A96" s="5"/>
      <c r="B96" s="5"/>
      <c r="C96" s="5"/>
      <c r="D96" s="5"/>
      <c r="H96" s="7"/>
      <c r="I96" s="7"/>
      <c r="J96" s="7"/>
    </row>
    <row r="97" spans="1:13" ht="11.25">
      <c r="A97" s="143"/>
      <c r="B97" s="469" t="s">
        <v>293</v>
      </c>
      <c r="C97" s="469"/>
      <c r="D97" s="469"/>
      <c r="E97" s="469" t="s">
        <v>294</v>
      </c>
      <c r="F97" s="469"/>
      <c r="G97" s="469"/>
      <c r="H97" s="469" t="s">
        <v>295</v>
      </c>
      <c r="I97" s="469"/>
      <c r="J97" s="469"/>
      <c r="K97" s="469" t="s">
        <v>296</v>
      </c>
      <c r="L97" s="469"/>
      <c r="M97" s="469"/>
    </row>
    <row r="98" spans="1:13" ht="11.25">
      <c r="A98" s="144" t="s">
        <v>279</v>
      </c>
      <c r="B98" s="469" t="s">
        <v>22</v>
      </c>
      <c r="C98" s="469"/>
      <c r="D98" s="469"/>
      <c r="E98" s="469" t="s">
        <v>22</v>
      </c>
      <c r="F98" s="469"/>
      <c r="G98" s="469"/>
      <c r="H98" s="469" t="s">
        <v>22</v>
      </c>
      <c r="I98" s="469"/>
      <c r="J98" s="469"/>
      <c r="K98" s="469" t="s">
        <v>22</v>
      </c>
      <c r="L98" s="469"/>
      <c r="M98" s="469"/>
    </row>
    <row r="99" spans="1:13" ht="11.25">
      <c r="A99" s="142"/>
      <c r="B99" s="145" t="s">
        <v>284</v>
      </c>
      <c r="C99" s="145" t="s">
        <v>285</v>
      </c>
      <c r="D99" s="145" t="s">
        <v>286</v>
      </c>
      <c r="E99" s="145" t="s">
        <v>284</v>
      </c>
      <c r="F99" s="145" t="s">
        <v>285</v>
      </c>
      <c r="G99" s="145" t="s">
        <v>286</v>
      </c>
      <c r="H99" s="145" t="s">
        <v>284</v>
      </c>
      <c r="I99" s="145" t="s">
        <v>285</v>
      </c>
      <c r="J99" s="145" t="s">
        <v>286</v>
      </c>
      <c r="K99" s="145" t="s">
        <v>284</v>
      </c>
      <c r="L99" s="145" t="s">
        <v>285</v>
      </c>
      <c r="M99" s="145" t="s">
        <v>286</v>
      </c>
    </row>
    <row r="100" spans="1:13" ht="11.25">
      <c r="A100" s="146" t="s">
        <v>287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3" ht="12.75">
      <c r="A101" s="146" t="s">
        <v>288</v>
      </c>
      <c r="B101" s="463"/>
      <c r="C101" s="464"/>
      <c r="D101" s="465"/>
      <c r="E101" s="463"/>
      <c r="F101" s="464"/>
      <c r="G101" s="465"/>
      <c r="H101" s="463"/>
      <c r="I101" s="464"/>
      <c r="J101" s="465"/>
      <c r="K101" s="463"/>
      <c r="L101" s="466"/>
      <c r="M101" s="467"/>
    </row>
    <row r="102" spans="8:12" ht="11.25">
      <c r="H102" s="6"/>
      <c r="I102" s="6"/>
      <c r="J102" s="6"/>
      <c r="L102" s="7"/>
    </row>
    <row r="103" spans="1:13" ht="11.25">
      <c r="A103" s="143"/>
      <c r="B103" s="469" t="s">
        <v>297</v>
      </c>
      <c r="C103" s="469"/>
      <c r="D103" s="469"/>
      <c r="E103" s="469" t="s">
        <v>298</v>
      </c>
      <c r="F103" s="469"/>
      <c r="G103" s="469"/>
      <c r="H103" s="469" t="s">
        <v>299</v>
      </c>
      <c r="I103" s="469"/>
      <c r="J103" s="469"/>
      <c r="K103" s="469" t="s">
        <v>300</v>
      </c>
      <c r="L103" s="469"/>
      <c r="M103" s="469"/>
    </row>
    <row r="104" spans="1:13" ht="11.25">
      <c r="A104" s="144" t="s">
        <v>279</v>
      </c>
      <c r="B104" s="469" t="s">
        <v>22</v>
      </c>
      <c r="C104" s="469"/>
      <c r="D104" s="469"/>
      <c r="E104" s="469" t="s">
        <v>22</v>
      </c>
      <c r="F104" s="469"/>
      <c r="G104" s="469"/>
      <c r="H104" s="469" t="s">
        <v>22</v>
      </c>
      <c r="I104" s="469"/>
      <c r="J104" s="469"/>
      <c r="K104" s="469" t="s">
        <v>22</v>
      </c>
      <c r="L104" s="469"/>
      <c r="M104" s="469"/>
    </row>
    <row r="105" spans="1:13" ht="11.25">
      <c r="A105" s="142"/>
      <c r="B105" s="145" t="s">
        <v>284</v>
      </c>
      <c r="C105" s="145" t="s">
        <v>285</v>
      </c>
      <c r="D105" s="145" t="s">
        <v>286</v>
      </c>
      <c r="E105" s="145" t="s">
        <v>284</v>
      </c>
      <c r="F105" s="145" t="s">
        <v>285</v>
      </c>
      <c r="G105" s="145" t="s">
        <v>286</v>
      </c>
      <c r="H105" s="145" t="s">
        <v>284</v>
      </c>
      <c r="I105" s="145" t="s">
        <v>285</v>
      </c>
      <c r="J105" s="145" t="s">
        <v>286</v>
      </c>
      <c r="K105" s="145" t="s">
        <v>284</v>
      </c>
      <c r="L105" s="145" t="s">
        <v>285</v>
      </c>
      <c r="M105" s="145" t="s">
        <v>286</v>
      </c>
    </row>
    <row r="106" spans="1:13" ht="11.25">
      <c r="A106" s="146" t="s">
        <v>287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3" ht="12.75">
      <c r="A107" s="146" t="s">
        <v>288</v>
      </c>
      <c r="B107" s="463"/>
      <c r="C107" s="464"/>
      <c r="D107" s="465"/>
      <c r="E107" s="463"/>
      <c r="F107" s="464"/>
      <c r="G107" s="465"/>
      <c r="H107" s="463"/>
      <c r="I107" s="464"/>
      <c r="J107" s="465"/>
      <c r="K107" s="463"/>
      <c r="L107" s="466"/>
      <c r="M107" s="467"/>
    </row>
    <row r="108" spans="1:13" ht="12.75">
      <c r="A108" s="306" t="s">
        <v>149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8"/>
      <c r="M108" s="328"/>
    </row>
    <row r="109" spans="1:13" ht="12.75">
      <c r="A109" s="329" t="s">
        <v>301</v>
      </c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1"/>
      <c r="M109" s="331"/>
    </row>
    <row r="110" spans="1:13" ht="12.75">
      <c r="A110" s="329" t="s">
        <v>302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1"/>
      <c r="M110" s="331"/>
    </row>
    <row r="111" spans="1:13" ht="12.75">
      <c r="A111" s="332" t="s">
        <v>6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1"/>
      <c r="M111" s="331"/>
    </row>
    <row r="112" spans="1:13" ht="11.25">
      <c r="A112" s="468" t="s">
        <v>303</v>
      </c>
      <c r="B112" s="468"/>
      <c r="C112" s="468"/>
      <c r="D112" s="468"/>
      <c r="E112" s="468"/>
      <c r="F112" s="468"/>
      <c r="G112" s="468"/>
      <c r="H112" s="468"/>
      <c r="I112" s="468"/>
      <c r="J112" s="468"/>
      <c r="K112" s="468"/>
      <c r="L112" s="468"/>
      <c r="M112" s="468"/>
    </row>
    <row r="113" spans="1:13" ht="11.25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ht="11.25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ht="11.25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57" spans="10:21" ht="11.25">
      <c r="J157" s="2" t="s">
        <v>304</v>
      </c>
      <c r="Q157" s="6"/>
      <c r="R157" s="6"/>
      <c r="S157" s="6"/>
      <c r="U157" s="7"/>
    </row>
    <row r="158" ht="11.25">
      <c r="M158" s="6"/>
    </row>
  </sheetData>
  <sheetProtection password="C236" sheet="1" formatColumns="0" selectLockedCells="1"/>
  <mergeCells count="71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69:E69"/>
    <mergeCell ref="A30:A31"/>
    <mergeCell ref="A46:A47"/>
    <mergeCell ref="A74:L74"/>
    <mergeCell ref="A75:C75"/>
    <mergeCell ref="D75:F75"/>
    <mergeCell ref="G75:I75"/>
    <mergeCell ref="J75:L75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E95:G95"/>
    <mergeCell ref="H95:J95"/>
    <mergeCell ref="K95:M95"/>
    <mergeCell ref="B97:D97"/>
    <mergeCell ref="E97:G97"/>
    <mergeCell ref="H97:J97"/>
    <mergeCell ref="K97:M97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PageLayoutView="0" workbookViewId="0" topLeftCell="A1">
      <selection activeCell="A7" sqref="A7:D7"/>
    </sheetView>
  </sheetViews>
  <sheetFormatPr defaultColWidth="9.140625" defaultRowHeight="11.25" customHeight="1"/>
  <cols>
    <col min="1" max="1" width="55.140625" style="2" bestFit="1" customWidth="1"/>
    <col min="2" max="2" width="18.28125" style="2" bestFit="1" customWidth="1"/>
    <col min="3" max="3" width="18.140625" style="27" customWidth="1"/>
    <col min="4" max="4" width="18.00390625" style="27" bestFit="1" customWidth="1"/>
    <col min="5" max="16384" width="9.140625" style="2" customWidth="1"/>
  </cols>
  <sheetData>
    <row r="1" ht="15.75">
      <c r="A1" s="79" t="s">
        <v>74</v>
      </c>
    </row>
    <row r="2" ht="11.25" customHeight="1">
      <c r="A2" s="20"/>
    </row>
    <row r="3" spans="1:4" ht="11.25" customHeight="1">
      <c r="A3" s="478" t="s">
        <v>353</v>
      </c>
      <c r="B3" s="478"/>
      <c r="C3" s="478"/>
      <c r="D3" s="478"/>
    </row>
    <row r="4" spans="1:4" ht="11.25" customHeight="1">
      <c r="A4" s="479" t="s">
        <v>0</v>
      </c>
      <c r="B4" s="479"/>
      <c r="C4" s="479"/>
      <c r="D4" s="479"/>
    </row>
    <row r="5" spans="1:4" ht="11.25" customHeight="1">
      <c r="A5" s="480" t="s">
        <v>10</v>
      </c>
      <c r="B5" s="480"/>
      <c r="C5" s="480"/>
      <c r="D5" s="480"/>
    </row>
    <row r="6" spans="1:4" ht="11.25" customHeight="1">
      <c r="A6" s="479" t="s">
        <v>4</v>
      </c>
      <c r="B6" s="479"/>
      <c r="C6" s="479"/>
      <c r="D6" s="479"/>
    </row>
    <row r="7" spans="1:4" ht="11.25" customHeight="1">
      <c r="A7" s="478" t="s">
        <v>355</v>
      </c>
      <c r="B7" s="478"/>
      <c r="C7" s="478"/>
      <c r="D7" s="478"/>
    </row>
    <row r="8" spans="1:4" ht="11.25" customHeight="1">
      <c r="A8" s="5"/>
      <c r="B8" s="5"/>
      <c r="C8" s="5"/>
      <c r="D8" s="5"/>
    </row>
    <row r="9" spans="1:4" ht="11.25" customHeight="1">
      <c r="A9" s="25" t="s">
        <v>206</v>
      </c>
      <c r="D9" s="19">
        <v>1</v>
      </c>
    </row>
    <row r="10" spans="1:4" ht="11.25" customHeight="1">
      <c r="A10" s="486" t="s">
        <v>55</v>
      </c>
      <c r="B10" s="86" t="s">
        <v>33</v>
      </c>
      <c r="C10" s="243" t="s">
        <v>348</v>
      </c>
      <c r="D10" s="344"/>
    </row>
    <row r="11" spans="1:4" ht="11.25" customHeight="1">
      <c r="A11" s="487"/>
      <c r="B11" s="87" t="s">
        <v>34</v>
      </c>
      <c r="C11" s="167" t="s">
        <v>346</v>
      </c>
      <c r="D11" s="167" t="s">
        <v>347</v>
      </c>
    </row>
    <row r="12" spans="1:4" ht="11.25" customHeight="1">
      <c r="A12" s="7" t="s">
        <v>47</v>
      </c>
      <c r="B12" s="42">
        <f>B13+B14</f>
        <v>0</v>
      </c>
      <c r="C12" s="42">
        <f>C13+C14</f>
        <v>0</v>
      </c>
      <c r="D12" s="148">
        <f>D13+D14</f>
        <v>0</v>
      </c>
    </row>
    <row r="13" spans="1:4" ht="11.25" customHeight="1">
      <c r="A13" s="28" t="s">
        <v>48</v>
      </c>
      <c r="B13" s="249"/>
      <c r="C13" s="249"/>
      <c r="D13" s="250"/>
    </row>
    <row r="14" spans="1:4" ht="11.25" customHeight="1">
      <c r="A14" s="28" t="s">
        <v>61</v>
      </c>
      <c r="B14" s="249"/>
      <c r="C14" s="249"/>
      <c r="D14" s="250"/>
    </row>
    <row r="15" spans="1:4" ht="11.25" customHeight="1">
      <c r="A15" s="7" t="s">
        <v>49</v>
      </c>
      <c r="B15" s="43">
        <f>B16+B17</f>
        <v>0</v>
      </c>
      <c r="C15" s="43">
        <f>C16+C17</f>
        <v>0</v>
      </c>
      <c r="D15" s="149">
        <f>D16+D17</f>
        <v>0</v>
      </c>
    </row>
    <row r="16" spans="1:4" ht="11.25" customHeight="1">
      <c r="A16" s="28" t="s">
        <v>48</v>
      </c>
      <c r="B16" s="249"/>
      <c r="C16" s="249"/>
      <c r="D16" s="250"/>
    </row>
    <row r="17" spans="1:4" ht="11.25" customHeight="1">
      <c r="A17" s="28" t="s">
        <v>61</v>
      </c>
      <c r="B17" s="249"/>
      <c r="C17" s="249"/>
      <c r="D17" s="250"/>
    </row>
    <row r="18" spans="1:4" ht="11.25" customHeight="1">
      <c r="A18" s="12" t="s">
        <v>62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>
      <c r="A19" s="17" t="s">
        <v>52</v>
      </c>
      <c r="B19" s="258"/>
      <c r="C19" s="258"/>
      <c r="D19" s="259">
        <v>55289385.55</v>
      </c>
    </row>
    <row r="20" spans="1:4" ht="11.25" customHeight="1">
      <c r="A20" s="12" t="s">
        <v>16</v>
      </c>
      <c r="B20" s="31">
        <f>IF(B19="",0,IF(B19=0,0,B18/B19))</f>
        <v>0</v>
      </c>
      <c r="C20" s="31">
        <f>IF(C19="",0,IF(C19=0,0,C18/C19))</f>
        <v>0</v>
      </c>
      <c r="D20" s="147">
        <f>IF(D19="",0,IF(D19=0,0,D18/D19))</f>
        <v>0</v>
      </c>
    </row>
    <row r="21" spans="1:4" ht="11.25" customHeight="1">
      <c r="A21" s="12" t="s">
        <v>35</v>
      </c>
      <c r="B21" s="260"/>
      <c r="C21" s="260"/>
      <c r="D21" s="261"/>
    </row>
    <row r="22" spans="1:4" ht="11.25" customHeight="1">
      <c r="A22" s="12" t="s">
        <v>207</v>
      </c>
      <c r="B22" s="260"/>
      <c r="C22" s="260"/>
      <c r="D22" s="261"/>
    </row>
    <row r="23" ht="11.25" customHeight="1">
      <c r="A23" s="25"/>
    </row>
    <row r="24" spans="1:4" ht="11.25" customHeight="1">
      <c r="A24" s="486" t="s">
        <v>63</v>
      </c>
      <c r="B24" s="86" t="s">
        <v>33</v>
      </c>
      <c r="C24" s="243" t="s">
        <v>348</v>
      </c>
      <c r="D24" s="324">
        <f>+D10</f>
        <v>0</v>
      </c>
    </row>
    <row r="25" spans="1:4" ht="11.25" customHeight="1">
      <c r="A25" s="487"/>
      <c r="B25" s="87" t="s">
        <v>34</v>
      </c>
      <c r="C25" s="167" t="s">
        <v>346</v>
      </c>
      <c r="D25" s="167" t="s">
        <v>347</v>
      </c>
    </row>
    <row r="26" spans="1:4" ht="11.25" customHeight="1">
      <c r="A26" s="7" t="s">
        <v>71</v>
      </c>
      <c r="B26" s="43">
        <f>B27+B28</f>
        <v>0</v>
      </c>
      <c r="C26" s="43">
        <f>C27+C28</f>
        <v>0</v>
      </c>
      <c r="D26" s="149">
        <f>D27+D28</f>
        <v>0</v>
      </c>
    </row>
    <row r="27" spans="1:4" ht="11.25" customHeight="1">
      <c r="A27" s="28" t="s">
        <v>48</v>
      </c>
      <c r="B27" s="249"/>
      <c r="C27" s="249"/>
      <c r="D27" s="250"/>
    </row>
    <row r="28" spans="1:4" ht="11.25" customHeight="1">
      <c r="A28" s="28" t="s">
        <v>61</v>
      </c>
      <c r="B28" s="249"/>
      <c r="C28" s="249"/>
      <c r="D28" s="250"/>
    </row>
    <row r="29" spans="1:4" ht="11.25" customHeight="1">
      <c r="A29" s="7" t="s">
        <v>72</v>
      </c>
      <c r="B29" s="43">
        <f>B30+B31</f>
        <v>0</v>
      </c>
      <c r="C29" s="43">
        <f>C30+C31</f>
        <v>0</v>
      </c>
      <c r="D29" s="149">
        <f>D30+D31</f>
        <v>0</v>
      </c>
    </row>
    <row r="30" spans="1:4" ht="11.25" customHeight="1">
      <c r="A30" s="28" t="s">
        <v>48</v>
      </c>
      <c r="B30" s="249"/>
      <c r="C30" s="249"/>
      <c r="D30" s="250"/>
    </row>
    <row r="31" spans="1:4" ht="11.25" customHeight="1">
      <c r="A31" s="28" t="s">
        <v>61</v>
      </c>
      <c r="B31" s="249"/>
      <c r="C31" s="249"/>
      <c r="D31" s="250"/>
    </row>
    <row r="32" spans="1:4" ht="11.25" customHeight="1">
      <c r="A32" s="12" t="s">
        <v>64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>
      <c r="A33" s="262" t="s">
        <v>123</v>
      </c>
      <c r="B33" s="484"/>
      <c r="C33" s="484"/>
      <c r="D33" s="485"/>
    </row>
    <row r="34" spans="1:4" ht="11.25" customHeight="1">
      <c r="A34" s="315" t="s">
        <v>149</v>
      </c>
      <c r="B34" s="315"/>
      <c r="C34" s="315"/>
      <c r="D34" s="315"/>
    </row>
    <row r="35" spans="1:4" s="7" customFormat="1" ht="11.25" customHeight="1">
      <c r="A35" s="329" t="s">
        <v>220</v>
      </c>
      <c r="B35" s="333"/>
      <c r="C35" s="310"/>
      <c r="D35" s="310"/>
    </row>
    <row r="36" spans="1:4" ht="11.25" customHeight="1">
      <c r="A36" s="306" t="s">
        <v>6</v>
      </c>
      <c r="B36" s="306"/>
      <c r="C36" s="334"/>
      <c r="D36" s="334"/>
    </row>
    <row r="37" spans="1:4" ht="11.25" customHeight="1">
      <c r="A37" s="306"/>
      <c r="B37" s="306"/>
      <c r="C37" s="334"/>
      <c r="D37" s="334"/>
    </row>
    <row r="38" spans="1:4" ht="11.25" customHeight="1">
      <c r="A38" s="306"/>
      <c r="B38" s="306"/>
      <c r="C38" s="334"/>
      <c r="D38" s="334"/>
    </row>
    <row r="39" spans="1:4" ht="11.25" customHeight="1">
      <c r="A39" s="306"/>
      <c r="B39" s="306"/>
      <c r="C39" s="334"/>
      <c r="D39" s="334"/>
    </row>
    <row r="40" spans="1:4" ht="11.25" customHeight="1">
      <c r="A40" s="306"/>
      <c r="B40" s="306"/>
      <c r="C40" s="334"/>
      <c r="D40" s="334"/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zoomScalePageLayoutView="0" workbookViewId="0" topLeftCell="A1">
      <selection activeCell="D52" sqref="D52"/>
    </sheetView>
  </sheetViews>
  <sheetFormatPr defaultColWidth="9.140625" defaultRowHeight="11.25" customHeight="1"/>
  <cols>
    <col min="1" max="1" width="78.57421875" style="2" customWidth="1"/>
    <col min="2" max="3" width="25.00390625" style="2" customWidth="1"/>
    <col min="4" max="4" width="21.00390625" style="2" customWidth="1"/>
    <col min="5" max="16384" width="9.140625" style="2" customWidth="1"/>
  </cols>
  <sheetData>
    <row r="1" ht="15.75">
      <c r="A1" s="79" t="s">
        <v>75</v>
      </c>
    </row>
    <row r="2" ht="11.25" customHeight="1">
      <c r="A2" s="20"/>
    </row>
    <row r="3" spans="1:4" ht="11.25" customHeight="1">
      <c r="A3" s="478" t="s">
        <v>371</v>
      </c>
      <c r="B3" s="478"/>
      <c r="C3" s="478"/>
      <c r="D3" s="478"/>
    </row>
    <row r="4" spans="1:3" ht="11.25" customHeight="1">
      <c r="A4" s="479" t="s">
        <v>0</v>
      </c>
      <c r="B4" s="479"/>
      <c r="C4" s="479"/>
    </row>
    <row r="5" spans="1:3" ht="11.25" customHeight="1">
      <c r="A5" s="480" t="s">
        <v>12</v>
      </c>
      <c r="B5" s="480"/>
      <c r="C5" s="480"/>
    </row>
    <row r="6" spans="1:3" ht="11.25" customHeight="1">
      <c r="A6" s="479" t="s">
        <v>4</v>
      </c>
      <c r="B6" s="479"/>
      <c r="C6" s="479"/>
    </row>
    <row r="7" spans="1:4" ht="11.25" customHeight="1">
      <c r="A7" s="478" t="s">
        <v>355</v>
      </c>
      <c r="B7" s="478"/>
      <c r="C7" s="478"/>
      <c r="D7" s="478"/>
    </row>
    <row r="8" spans="1:3" ht="11.25" customHeight="1">
      <c r="A8" s="23"/>
      <c r="B8" s="23"/>
      <c r="C8" s="23"/>
    </row>
    <row r="9" spans="1:4" ht="11.25" customHeight="1">
      <c r="A9" s="25" t="s">
        <v>208</v>
      </c>
      <c r="B9" s="26"/>
      <c r="D9" s="19">
        <v>1</v>
      </c>
    </row>
    <row r="10" spans="1:5" ht="11.25" customHeight="1">
      <c r="A10" s="497" t="s">
        <v>2</v>
      </c>
      <c r="B10" s="498"/>
      <c r="C10" s="492" t="s">
        <v>136</v>
      </c>
      <c r="D10" s="493"/>
      <c r="E10" s="7"/>
    </row>
    <row r="11" spans="1:5" ht="11.25" customHeight="1">
      <c r="A11" s="505"/>
      <c r="B11" s="506"/>
      <c r="C11" s="503" t="s">
        <v>349</v>
      </c>
      <c r="D11" s="503" t="s">
        <v>350</v>
      </c>
      <c r="E11" s="7"/>
    </row>
    <row r="12" spans="1:5" ht="11.25" customHeight="1">
      <c r="A12" s="505"/>
      <c r="B12" s="506"/>
      <c r="C12" s="504"/>
      <c r="D12" s="504"/>
      <c r="E12" s="7"/>
    </row>
    <row r="13" spans="1:5" ht="11.25" customHeight="1">
      <c r="A13" s="505"/>
      <c r="B13" s="506"/>
      <c r="C13" s="504"/>
      <c r="D13" s="504"/>
      <c r="E13" s="7"/>
    </row>
    <row r="14" spans="1:5" ht="11.25" customHeight="1">
      <c r="A14" s="494"/>
      <c r="B14" s="495"/>
      <c r="C14" s="507"/>
      <c r="D14" s="263" t="s">
        <v>341</v>
      </c>
      <c r="E14" s="7"/>
    </row>
    <row r="15" spans="1:5" ht="11.25" customHeight="1">
      <c r="A15" s="68" t="s">
        <v>76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>
      <c r="A16" s="32" t="s">
        <v>77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>
      <c r="A17" s="32" t="s">
        <v>78</v>
      </c>
      <c r="B17" s="58"/>
      <c r="C17" s="264"/>
      <c r="D17" s="265"/>
      <c r="E17" s="7"/>
    </row>
    <row r="18" spans="1:5" ht="11.25" customHeight="1">
      <c r="A18" s="32" t="s">
        <v>79</v>
      </c>
      <c r="B18" s="58"/>
      <c r="C18" s="264"/>
      <c r="D18" s="265"/>
      <c r="E18" s="7"/>
    </row>
    <row r="19" spans="1:5" ht="11.25" customHeight="1">
      <c r="A19" s="32" t="s">
        <v>80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>
      <c r="A20" s="32" t="s">
        <v>78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>
      <c r="A21" s="32" t="s">
        <v>81</v>
      </c>
      <c r="B21" s="58"/>
      <c r="C21" s="264"/>
      <c r="D21" s="265"/>
      <c r="E21" s="7"/>
    </row>
    <row r="22" spans="1:5" ht="11.25" customHeight="1">
      <c r="A22" s="32" t="s">
        <v>82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>
      <c r="A23" s="32" t="s">
        <v>83</v>
      </c>
      <c r="B23" s="58"/>
      <c r="C23" s="264"/>
      <c r="D23" s="265"/>
      <c r="E23" s="7"/>
    </row>
    <row r="24" spans="1:5" ht="11.25" customHeight="1">
      <c r="A24" s="32" t="s">
        <v>84</v>
      </c>
      <c r="B24" s="58"/>
      <c r="C24" s="264"/>
      <c r="D24" s="265"/>
      <c r="E24" s="7"/>
    </row>
    <row r="25" spans="1:5" ht="11.25" customHeight="1">
      <c r="A25" s="32" t="s">
        <v>85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>
      <c r="A26" s="32" t="s">
        <v>86</v>
      </c>
      <c r="B26" s="58"/>
      <c r="C26" s="264"/>
      <c r="D26" s="266"/>
      <c r="E26" s="7"/>
    </row>
    <row r="27" spans="1:5" ht="11.25" customHeight="1">
      <c r="A27" s="32" t="s">
        <v>87</v>
      </c>
      <c r="B27" s="58"/>
      <c r="C27" s="264"/>
      <c r="D27" s="266"/>
      <c r="E27" s="7"/>
    </row>
    <row r="28" spans="1:5" ht="11.25" customHeight="1">
      <c r="A28" s="32" t="s">
        <v>88</v>
      </c>
      <c r="B28" s="58"/>
      <c r="C28" s="264"/>
      <c r="D28" s="266"/>
      <c r="E28" s="7"/>
    </row>
    <row r="29" spans="1:5" ht="11.25" customHeight="1">
      <c r="A29" s="32" t="s">
        <v>89</v>
      </c>
      <c r="B29" s="58"/>
      <c r="C29" s="264"/>
      <c r="D29" s="266"/>
      <c r="E29" s="7"/>
    </row>
    <row r="30" spans="1:5" ht="11.25" customHeight="1">
      <c r="A30" s="32" t="s">
        <v>79</v>
      </c>
      <c r="B30" s="58"/>
      <c r="C30" s="264"/>
      <c r="D30" s="266"/>
      <c r="E30" s="7"/>
    </row>
    <row r="31" spans="1:5" ht="11.25" customHeight="1">
      <c r="A31" s="33" t="s">
        <v>90</v>
      </c>
      <c r="B31" s="59"/>
      <c r="C31" s="267"/>
      <c r="D31" s="268"/>
      <c r="E31" s="7"/>
    </row>
    <row r="32" spans="1:5" ht="11.25" customHeight="1">
      <c r="A32" s="68" t="s">
        <v>91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>
      <c r="A33" s="32" t="s">
        <v>32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>
      <c r="A34" s="32" t="s">
        <v>92</v>
      </c>
      <c r="B34" s="58"/>
      <c r="C34" s="265"/>
      <c r="D34" s="265"/>
      <c r="E34" s="7"/>
    </row>
    <row r="35" spans="1:5" ht="11.25" customHeight="1">
      <c r="A35" s="32" t="s">
        <v>29</v>
      </c>
      <c r="B35" s="58"/>
      <c r="C35" s="130">
        <f>C36+C37</f>
        <v>0</v>
      </c>
      <c r="D35" s="67">
        <f>D36+D37</f>
        <v>0</v>
      </c>
      <c r="E35" s="7"/>
    </row>
    <row r="36" spans="1:5" ht="11.25" customHeight="1">
      <c r="A36" s="32" t="s">
        <v>93</v>
      </c>
      <c r="B36" s="58"/>
      <c r="C36" s="265"/>
      <c r="D36" s="269"/>
      <c r="E36" s="7"/>
    </row>
    <row r="37" spans="1:5" ht="11.25" customHeight="1">
      <c r="A37" s="32" t="s">
        <v>23</v>
      </c>
      <c r="B37" s="58"/>
      <c r="C37" s="265"/>
      <c r="D37" s="269"/>
      <c r="E37" s="7"/>
    </row>
    <row r="38" spans="1:5" ht="11.25" customHeight="1">
      <c r="A38" s="32" t="s">
        <v>30</v>
      </c>
      <c r="B38" s="58"/>
      <c r="C38" s="265"/>
      <c r="D38" s="269"/>
      <c r="E38" s="7"/>
    </row>
    <row r="39" spans="1:5" ht="11.25" customHeight="1">
      <c r="A39" s="32" t="s">
        <v>94</v>
      </c>
      <c r="B39" s="58"/>
      <c r="C39" s="265"/>
      <c r="D39" s="269"/>
      <c r="E39" s="7"/>
    </row>
    <row r="40" spans="1:5" ht="11.25" customHeight="1">
      <c r="A40" s="32" t="s">
        <v>95</v>
      </c>
      <c r="B40" s="58"/>
      <c r="C40" s="265"/>
      <c r="D40" s="269"/>
      <c r="E40" s="7"/>
    </row>
    <row r="41" spans="1:5" ht="11.25" customHeight="1">
      <c r="A41" s="91" t="s">
        <v>209</v>
      </c>
      <c r="B41" s="59"/>
      <c r="C41" s="270"/>
      <c r="D41" s="271"/>
      <c r="E41" s="7"/>
    </row>
    <row r="42" spans="1:5" ht="11.25" customHeight="1">
      <c r="A42" s="491"/>
      <c r="B42" s="491"/>
      <c r="C42" s="491"/>
      <c r="E42" s="7"/>
    </row>
    <row r="43" spans="1:5" ht="11.25" customHeight="1">
      <c r="A43" s="497" t="s">
        <v>96</v>
      </c>
      <c r="B43" s="498"/>
      <c r="C43" s="499" t="s">
        <v>3</v>
      </c>
      <c r="D43" s="171" t="s">
        <v>97</v>
      </c>
      <c r="E43" s="7"/>
    </row>
    <row r="44" spans="1:5" ht="11.25" customHeight="1">
      <c r="A44" s="494"/>
      <c r="B44" s="495"/>
      <c r="C44" s="500"/>
      <c r="D44" s="169" t="s">
        <v>98</v>
      </c>
      <c r="E44" s="7"/>
    </row>
    <row r="45" spans="1:5" ht="11.25" customHeight="1">
      <c r="A45" s="496" t="s">
        <v>99</v>
      </c>
      <c r="B45" s="496"/>
      <c r="C45" s="272">
        <v>55289385.55</v>
      </c>
      <c r="D45" s="170" t="s">
        <v>150</v>
      </c>
      <c r="E45" s="7"/>
    </row>
    <row r="46" spans="1:5" ht="11.25" customHeight="1">
      <c r="A46" s="496" t="s">
        <v>246</v>
      </c>
      <c r="B46" s="496"/>
      <c r="C46" s="272"/>
      <c r="D46" s="257"/>
      <c r="E46" s="7"/>
    </row>
    <row r="47" spans="1:5" ht="11.25" customHeight="1">
      <c r="A47" s="41" t="s">
        <v>216</v>
      </c>
      <c r="B47" s="41"/>
      <c r="C47" s="272"/>
      <c r="D47" s="257"/>
      <c r="E47" s="7"/>
    </row>
    <row r="48" spans="1:5" ht="11.25" customHeight="1">
      <c r="A48" s="41" t="s">
        <v>217</v>
      </c>
      <c r="B48" s="41"/>
      <c r="C48" s="272"/>
      <c r="D48" s="257"/>
      <c r="E48" s="7"/>
    </row>
    <row r="49" spans="1:5" ht="11.25" customHeight="1">
      <c r="A49" s="496" t="s">
        <v>124</v>
      </c>
      <c r="B49" s="496"/>
      <c r="C49" s="62">
        <f>D15+C46</f>
        <v>0</v>
      </c>
      <c r="D49" s="257"/>
      <c r="E49" s="7"/>
    </row>
    <row r="50" spans="1:5" ht="11.25" customHeight="1">
      <c r="A50" s="496" t="s">
        <v>100</v>
      </c>
      <c r="B50" s="496"/>
      <c r="C50" s="272">
        <v>8846301.69</v>
      </c>
      <c r="D50" s="257"/>
      <c r="E50" s="7"/>
    </row>
    <row r="51" spans="1:5" ht="11.25" customHeight="1">
      <c r="A51" s="92" t="s">
        <v>207</v>
      </c>
      <c r="B51" s="41"/>
      <c r="C51" s="272">
        <v>7961671.52</v>
      </c>
      <c r="D51" s="257"/>
      <c r="E51" s="7"/>
    </row>
    <row r="52" spans="1:5" ht="11.25" customHeight="1">
      <c r="A52" s="496" t="s">
        <v>101</v>
      </c>
      <c r="B52" s="496"/>
      <c r="C52" s="273">
        <v>3870256.99</v>
      </c>
      <c r="D52" s="257"/>
      <c r="E52" s="7"/>
    </row>
    <row r="53" spans="1:5" ht="11.25" customHeight="1">
      <c r="A53" s="501" t="s">
        <v>102</v>
      </c>
      <c r="B53" s="501"/>
      <c r="C53" s="273"/>
      <c r="D53" s="257"/>
      <c r="E53" s="7"/>
    </row>
    <row r="54" spans="1:5" ht="11.25" customHeight="1">
      <c r="A54" s="60"/>
      <c r="B54" s="61"/>
      <c r="C54" s="61"/>
      <c r="D54" s="17"/>
      <c r="E54" s="7"/>
    </row>
    <row r="55" spans="1:5" ht="11.25" customHeight="1">
      <c r="A55" s="502" t="s">
        <v>125</v>
      </c>
      <c r="B55" s="502"/>
      <c r="C55" s="63">
        <f>C49+D32</f>
        <v>0</v>
      </c>
      <c r="D55" s="257"/>
      <c r="E55" s="7"/>
    </row>
    <row r="56" spans="1:4" ht="11.25" customHeight="1">
      <c r="A56" s="490" t="s">
        <v>149</v>
      </c>
      <c r="B56" s="490"/>
      <c r="C56" s="490"/>
      <c r="D56" s="306"/>
    </row>
    <row r="57" spans="1:4" ht="24.75" customHeight="1">
      <c r="A57" s="488" t="s">
        <v>211</v>
      </c>
      <c r="B57" s="489"/>
      <c r="C57" s="489"/>
      <c r="D57" s="306"/>
    </row>
    <row r="58" spans="1:4" ht="11.25" customHeight="1">
      <c r="A58" s="488" t="s">
        <v>210</v>
      </c>
      <c r="B58" s="489"/>
      <c r="C58" s="489"/>
      <c r="D58" s="306"/>
    </row>
    <row r="59" spans="1:4" ht="11.25" customHeight="1">
      <c r="A59" s="488" t="s">
        <v>103</v>
      </c>
      <c r="B59" s="488"/>
      <c r="C59" s="488"/>
      <c r="D59" s="333"/>
    </row>
    <row r="60" spans="1:4" ht="11.25" customHeight="1">
      <c r="A60" s="333"/>
      <c r="B60" s="333"/>
      <c r="C60" s="333"/>
      <c r="D60" s="333"/>
    </row>
    <row r="61" spans="1:4" ht="11.25" customHeight="1">
      <c r="A61" s="306"/>
      <c r="B61" s="306"/>
      <c r="C61" s="306"/>
      <c r="D61" s="306"/>
    </row>
    <row r="62" spans="1:4" ht="11.25" customHeight="1">
      <c r="A62" s="306"/>
      <c r="B62" s="306"/>
      <c r="C62" s="306"/>
      <c r="D62" s="306"/>
    </row>
    <row r="63" spans="1:4" ht="11.25" customHeight="1">
      <c r="A63" s="306"/>
      <c r="B63" s="306"/>
      <c r="C63" s="306"/>
      <c r="D63" s="306"/>
    </row>
  </sheetData>
  <sheetProtection password="C236" sheet="1" formatColumns="0" selectLockedCells="1"/>
  <mergeCells count="24">
    <mergeCell ref="D11:D13"/>
    <mergeCell ref="A7:D7"/>
    <mergeCell ref="A3:D3"/>
    <mergeCell ref="A4:C4"/>
    <mergeCell ref="A6:C6"/>
    <mergeCell ref="A5:C5"/>
    <mergeCell ref="A10:B14"/>
    <mergeCell ref="C11:C14"/>
    <mergeCell ref="A52:B52"/>
    <mergeCell ref="A57:C57"/>
    <mergeCell ref="A46:B46"/>
    <mergeCell ref="A49:B49"/>
    <mergeCell ref="A53:B53"/>
    <mergeCell ref="A55:B55"/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A8" sqref="A8:I8"/>
    </sheetView>
  </sheetViews>
  <sheetFormatPr defaultColWidth="9.140625" defaultRowHeight="11.25" customHeight="1"/>
  <cols>
    <col min="1" max="1" width="52.140625" style="2" customWidth="1"/>
    <col min="2" max="2" width="16.5742187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421875" style="2" customWidth="1"/>
    <col min="10" max="16384" width="9.140625" style="2" customWidth="1"/>
  </cols>
  <sheetData>
    <row r="1" spans="1:7" ht="15.75">
      <c r="A1" s="508" t="s">
        <v>241</v>
      </c>
      <c r="B1" s="508"/>
      <c r="C1" s="508"/>
      <c r="D1" s="508"/>
      <c r="E1" s="508"/>
      <c r="F1" s="508"/>
      <c r="G1" s="508"/>
    </row>
    <row r="2" spans="1:7" ht="11.25" customHeight="1">
      <c r="A2" s="509"/>
      <c r="B2" s="509"/>
      <c r="C2" s="509"/>
      <c r="D2" s="509"/>
      <c r="E2" s="509"/>
      <c r="F2" s="509"/>
      <c r="G2" s="509"/>
    </row>
    <row r="3" spans="1:9" ht="11.25" customHeight="1">
      <c r="A3" s="511" t="s">
        <v>353</v>
      </c>
      <c r="B3" s="511"/>
      <c r="C3" s="511"/>
      <c r="D3" s="511"/>
      <c r="E3" s="511"/>
      <c r="F3" s="511"/>
      <c r="G3" s="511"/>
      <c r="H3" s="511"/>
      <c r="I3" s="511"/>
    </row>
    <row r="4" spans="1:9" ht="11.25" customHeight="1">
      <c r="A4" s="511" t="s">
        <v>369</v>
      </c>
      <c r="B4" s="511"/>
      <c r="C4" s="511"/>
      <c r="D4" s="511"/>
      <c r="E4" s="511"/>
      <c r="F4" s="511"/>
      <c r="G4" s="511"/>
      <c r="H4" s="511"/>
      <c r="I4" s="511"/>
    </row>
    <row r="5" spans="1:7" ht="11.25" customHeight="1">
      <c r="A5" s="35" t="s">
        <v>0</v>
      </c>
      <c r="B5" s="35"/>
      <c r="C5" s="35"/>
      <c r="D5" s="35"/>
      <c r="E5" s="35"/>
      <c r="F5" s="35"/>
      <c r="G5" s="35"/>
    </row>
    <row r="6" spans="1:7" ht="11.25" customHeight="1">
      <c r="A6" s="510" t="s">
        <v>224</v>
      </c>
      <c r="B6" s="510"/>
      <c r="C6" s="510"/>
      <c r="D6" s="510"/>
      <c r="E6" s="510"/>
      <c r="F6" s="510"/>
      <c r="G6" s="510"/>
    </row>
    <row r="7" spans="1:7" ht="11.25" customHeight="1">
      <c r="A7" s="509" t="s">
        <v>4</v>
      </c>
      <c r="B7" s="509"/>
      <c r="C7" s="509"/>
      <c r="D7" s="509"/>
      <c r="E7" s="509"/>
      <c r="F7" s="509"/>
      <c r="G7" s="509"/>
    </row>
    <row r="8" spans="1:9" ht="11.25" customHeight="1">
      <c r="A8" s="511" t="s">
        <v>355</v>
      </c>
      <c r="B8" s="511"/>
      <c r="C8" s="511"/>
      <c r="D8" s="511"/>
      <c r="E8" s="511"/>
      <c r="F8" s="511"/>
      <c r="G8" s="511"/>
      <c r="H8" s="511"/>
      <c r="I8" s="511"/>
    </row>
    <row r="9" spans="1:7" ht="11.25" customHeight="1">
      <c r="A9" s="513"/>
      <c r="B9" s="513"/>
      <c r="C9" s="513"/>
      <c r="D9" s="513"/>
      <c r="E9" s="513"/>
      <c r="F9" s="513"/>
      <c r="G9" s="513"/>
    </row>
    <row r="10" spans="1:9" ht="11.25" customHeight="1">
      <c r="A10" s="514" t="s">
        <v>212</v>
      </c>
      <c r="B10" s="514"/>
      <c r="C10" s="515"/>
      <c r="D10" s="70"/>
      <c r="E10" s="70"/>
      <c r="F10" s="70"/>
      <c r="I10" s="69">
        <v>1</v>
      </c>
    </row>
    <row r="11" spans="1:9" ht="15" customHeight="1">
      <c r="A11" s="516" t="s">
        <v>272</v>
      </c>
      <c r="B11" s="503" t="s">
        <v>151</v>
      </c>
      <c r="C11" s="519" t="s">
        <v>7</v>
      </c>
      <c r="D11" s="520"/>
      <c r="E11" s="520"/>
      <c r="F11" s="521"/>
      <c r="G11" s="517" t="s">
        <v>129</v>
      </c>
      <c r="H11" s="503" t="s">
        <v>228</v>
      </c>
      <c r="I11" s="512" t="s">
        <v>130</v>
      </c>
    </row>
    <row r="12" spans="1:9" ht="24.75" customHeight="1">
      <c r="A12" s="516"/>
      <c r="B12" s="504"/>
      <c r="C12" s="512" t="s">
        <v>225</v>
      </c>
      <c r="D12" s="512"/>
      <c r="E12" s="503" t="s">
        <v>227</v>
      </c>
      <c r="F12" s="503" t="s">
        <v>226</v>
      </c>
      <c r="G12" s="518"/>
      <c r="H12" s="504"/>
      <c r="I12" s="512"/>
    </row>
    <row r="13" spans="1:9" ht="26.25" customHeight="1">
      <c r="A13" s="516"/>
      <c r="B13" s="504"/>
      <c r="C13" s="175" t="s">
        <v>131</v>
      </c>
      <c r="D13" s="175" t="s">
        <v>13</v>
      </c>
      <c r="E13" s="504"/>
      <c r="F13" s="504"/>
      <c r="G13" s="518"/>
      <c r="H13" s="504"/>
      <c r="I13" s="512"/>
    </row>
    <row r="14" spans="1:9" ht="15.75" customHeight="1">
      <c r="A14" s="516"/>
      <c r="B14" s="176" t="s">
        <v>65</v>
      </c>
      <c r="C14" s="177" t="s">
        <v>66</v>
      </c>
      <c r="D14" s="177" t="s">
        <v>231</v>
      </c>
      <c r="E14" s="177" t="s">
        <v>229</v>
      </c>
      <c r="F14" s="274" t="s">
        <v>230</v>
      </c>
      <c r="G14" s="275" t="s">
        <v>232</v>
      </c>
      <c r="H14" s="507"/>
      <c r="I14" s="512"/>
    </row>
    <row r="15" spans="1:9" ht="11.25" customHeight="1">
      <c r="A15" s="94" t="s">
        <v>126</v>
      </c>
      <c r="B15" s="276">
        <f>SUM(B16:B21)</f>
        <v>0</v>
      </c>
      <c r="C15" s="276">
        <f aca="true" t="shared" si="0" ref="C15:I15">SUM(C16:C21)</f>
        <v>0</v>
      </c>
      <c r="D15" s="276">
        <f t="shared" si="0"/>
        <v>0</v>
      </c>
      <c r="E15" s="276">
        <f t="shared" si="0"/>
        <v>0</v>
      </c>
      <c r="F15" s="276">
        <f t="shared" si="0"/>
        <v>0</v>
      </c>
      <c r="G15" s="276">
        <f t="shared" si="0"/>
        <v>0</v>
      </c>
      <c r="H15" s="276">
        <f t="shared" si="0"/>
        <v>0</v>
      </c>
      <c r="I15" s="276">
        <f t="shared" si="0"/>
        <v>0</v>
      </c>
    </row>
    <row r="16" spans="1:9" ht="11.25" customHeight="1">
      <c r="A16" s="278" t="s">
        <v>233</v>
      </c>
      <c r="B16" s="279"/>
      <c r="C16" s="280"/>
      <c r="D16" s="280"/>
      <c r="E16" s="280"/>
      <c r="F16" s="280"/>
      <c r="G16" s="281"/>
      <c r="H16" s="282"/>
      <c r="I16" s="282"/>
    </row>
    <row r="17" spans="1:9" ht="11.25" customHeight="1">
      <c r="A17" s="283" t="s">
        <v>233</v>
      </c>
      <c r="B17" s="279"/>
      <c r="C17" s="280"/>
      <c r="D17" s="280"/>
      <c r="E17" s="280"/>
      <c r="F17" s="280"/>
      <c r="G17" s="281"/>
      <c r="H17" s="282"/>
      <c r="I17" s="282"/>
    </row>
    <row r="18" spans="1:9" ht="11.25" customHeight="1">
      <c r="A18" s="283" t="s">
        <v>233</v>
      </c>
      <c r="B18" s="279"/>
      <c r="C18" s="280"/>
      <c r="D18" s="280"/>
      <c r="E18" s="280"/>
      <c r="F18" s="280"/>
      <c r="G18" s="281"/>
      <c r="H18" s="282"/>
      <c r="I18" s="282"/>
    </row>
    <row r="19" spans="1:9" ht="11.25" customHeight="1">
      <c r="A19" s="283" t="s">
        <v>234</v>
      </c>
      <c r="B19" s="279"/>
      <c r="C19" s="280"/>
      <c r="D19" s="280"/>
      <c r="E19" s="280"/>
      <c r="F19" s="280"/>
      <c r="G19" s="281"/>
      <c r="H19" s="282"/>
      <c r="I19" s="282"/>
    </row>
    <row r="20" spans="1:9" ht="11.25" customHeight="1">
      <c r="A20" s="283" t="s">
        <v>234</v>
      </c>
      <c r="B20" s="279"/>
      <c r="C20" s="280"/>
      <c r="D20" s="280"/>
      <c r="E20" s="280"/>
      <c r="F20" s="280"/>
      <c r="G20" s="281"/>
      <c r="H20" s="282"/>
      <c r="I20" s="282"/>
    </row>
    <row r="21" spans="1:9" ht="11.25" customHeight="1">
      <c r="A21" s="284" t="s">
        <v>234</v>
      </c>
      <c r="B21" s="279"/>
      <c r="C21" s="280"/>
      <c r="D21" s="280"/>
      <c r="E21" s="280"/>
      <c r="F21" s="280"/>
      <c r="G21" s="281"/>
      <c r="H21" s="282"/>
      <c r="I21" s="282"/>
    </row>
    <row r="22" spans="1:9" s="20" customFormat="1" ht="11.25" customHeight="1">
      <c r="A22" s="93" t="s">
        <v>127</v>
      </c>
      <c r="B22" s="276">
        <f>SUM(B23:B28)</f>
        <v>0</v>
      </c>
      <c r="C22" s="276">
        <f aca="true" t="shared" si="1" ref="C22:I22">SUM(C23:C28)</f>
        <v>0</v>
      </c>
      <c r="D22" s="276">
        <f t="shared" si="1"/>
        <v>0</v>
      </c>
      <c r="E22" s="276">
        <f t="shared" si="1"/>
        <v>0</v>
      </c>
      <c r="F22" s="276">
        <f t="shared" si="1"/>
        <v>0</v>
      </c>
      <c r="G22" s="276">
        <f t="shared" si="1"/>
        <v>0</v>
      </c>
      <c r="H22" s="276">
        <f t="shared" si="1"/>
        <v>0</v>
      </c>
      <c r="I22" s="276">
        <f t="shared" si="1"/>
        <v>0</v>
      </c>
    </row>
    <row r="23" spans="1:9" s="20" customFormat="1" ht="11.25" customHeight="1">
      <c r="A23" s="278" t="s">
        <v>235</v>
      </c>
      <c r="B23" s="285"/>
      <c r="C23" s="285"/>
      <c r="D23" s="286"/>
      <c r="E23" s="286"/>
      <c r="F23" s="286"/>
      <c r="G23" s="287"/>
      <c r="H23" s="282"/>
      <c r="I23" s="282"/>
    </row>
    <row r="24" spans="1:9" s="20" customFormat="1" ht="11.25" customHeight="1">
      <c r="A24" s="283" t="s">
        <v>235</v>
      </c>
      <c r="B24" s="285"/>
      <c r="C24" s="285"/>
      <c r="D24" s="286"/>
      <c r="E24" s="286"/>
      <c r="F24" s="286"/>
      <c r="G24" s="287"/>
      <c r="H24" s="282"/>
      <c r="I24" s="282"/>
    </row>
    <row r="25" spans="1:9" s="20" customFormat="1" ht="11.25" customHeight="1">
      <c r="A25" s="283" t="s">
        <v>235</v>
      </c>
      <c r="B25" s="285"/>
      <c r="C25" s="285"/>
      <c r="D25" s="286"/>
      <c r="E25" s="286"/>
      <c r="F25" s="286"/>
      <c r="G25" s="287"/>
      <c r="H25" s="282"/>
      <c r="I25" s="282"/>
    </row>
    <row r="26" spans="1:9" s="20" customFormat="1" ht="11.25" customHeight="1">
      <c r="A26" s="283" t="s">
        <v>234</v>
      </c>
      <c r="B26" s="285"/>
      <c r="C26" s="285"/>
      <c r="D26" s="286"/>
      <c r="E26" s="286"/>
      <c r="F26" s="286"/>
      <c r="G26" s="287"/>
      <c r="H26" s="282"/>
      <c r="I26" s="282"/>
    </row>
    <row r="27" spans="1:9" s="20" customFormat="1" ht="11.25" customHeight="1">
      <c r="A27" s="283" t="s">
        <v>234</v>
      </c>
      <c r="B27" s="285"/>
      <c r="C27" s="285"/>
      <c r="D27" s="286"/>
      <c r="E27" s="286"/>
      <c r="F27" s="286"/>
      <c r="G27" s="287"/>
      <c r="H27" s="282"/>
      <c r="I27" s="282"/>
    </row>
    <row r="28" spans="1:9" s="20" customFormat="1" ht="11.25" customHeight="1">
      <c r="A28" s="284" t="s">
        <v>234</v>
      </c>
      <c r="B28" s="285"/>
      <c r="C28" s="285"/>
      <c r="D28" s="286"/>
      <c r="E28" s="286"/>
      <c r="F28" s="286"/>
      <c r="G28" s="287"/>
      <c r="H28" s="282"/>
      <c r="I28" s="282"/>
    </row>
    <row r="29" spans="1:9" s="20" customFormat="1" ht="11.25" customHeight="1">
      <c r="A29" s="118" t="s">
        <v>128</v>
      </c>
      <c r="B29" s="277">
        <f>+B15+B22</f>
        <v>0</v>
      </c>
      <c r="C29" s="277">
        <f aca="true" t="shared" si="2" ref="C29:I29">+C15+C22</f>
        <v>0</v>
      </c>
      <c r="D29" s="277">
        <f t="shared" si="2"/>
        <v>0</v>
      </c>
      <c r="E29" s="277">
        <f t="shared" si="2"/>
        <v>0</v>
      </c>
      <c r="F29" s="277">
        <f t="shared" si="2"/>
        <v>0</v>
      </c>
      <c r="G29" s="277">
        <f t="shared" si="2"/>
        <v>0</v>
      </c>
      <c r="H29" s="277">
        <f t="shared" si="2"/>
        <v>0</v>
      </c>
      <c r="I29" s="277">
        <f t="shared" si="2"/>
        <v>0</v>
      </c>
    </row>
    <row r="30" spans="1:9" ht="11.25" customHeight="1">
      <c r="A30" s="70"/>
      <c r="B30" s="120"/>
      <c r="C30" s="120"/>
      <c r="D30" s="120"/>
      <c r="E30" s="120"/>
      <c r="F30" s="120"/>
      <c r="G30" s="121"/>
      <c r="H30" s="122"/>
      <c r="I30" s="122"/>
    </row>
    <row r="31" spans="1:9" s="20" customFormat="1" ht="12" customHeight="1">
      <c r="A31" s="119" t="s">
        <v>236</v>
      </c>
      <c r="B31" s="288"/>
      <c r="C31" s="288"/>
      <c r="D31" s="289"/>
      <c r="E31" s="289"/>
      <c r="F31" s="289"/>
      <c r="G31" s="290"/>
      <c r="H31" s="291"/>
      <c r="I31" s="291"/>
    </row>
    <row r="32" spans="1:7" ht="11.25" customHeight="1">
      <c r="A32" s="131" t="s">
        <v>149</v>
      </c>
      <c r="B32" s="131"/>
      <c r="C32" s="131"/>
      <c r="D32" s="70"/>
      <c r="E32" s="70"/>
      <c r="F32" s="70"/>
      <c r="G32" s="35"/>
    </row>
    <row r="33" spans="1:7" ht="11.25" customHeight="1">
      <c r="A33" s="509" t="s">
        <v>219</v>
      </c>
      <c r="B33" s="509"/>
      <c r="C33" s="509"/>
      <c r="D33" s="35"/>
      <c r="E33" s="35"/>
      <c r="F33" s="35"/>
      <c r="G33" s="35"/>
    </row>
    <row r="34" spans="1:7" ht="14.25" customHeight="1">
      <c r="A34" s="156" t="s">
        <v>221</v>
      </c>
      <c r="B34" s="36"/>
      <c r="C34" s="4"/>
      <c r="D34" s="4"/>
      <c r="E34" s="4"/>
      <c r="F34" s="4"/>
      <c r="G34" s="4"/>
    </row>
    <row r="35" spans="2:7" ht="11.25" customHeight="1">
      <c r="B35" s="36"/>
      <c r="C35" s="4"/>
      <c r="D35" s="4"/>
      <c r="E35" s="4"/>
      <c r="F35" s="4"/>
      <c r="G35" s="4"/>
    </row>
    <row r="36" spans="1:7" ht="11.25" customHeight="1">
      <c r="A36" s="37"/>
      <c r="B36" s="29"/>
      <c r="C36" s="37"/>
      <c r="D36" s="37"/>
      <c r="E36" s="37"/>
      <c r="F36" s="37"/>
      <c r="G36" s="4"/>
    </row>
    <row r="37" spans="1:7" ht="11.25" customHeight="1">
      <c r="A37" s="24"/>
      <c r="B37" s="36"/>
      <c r="C37" s="24"/>
      <c r="D37" s="24"/>
      <c r="E37" s="24"/>
      <c r="F37" s="24"/>
      <c r="G37" s="4"/>
    </row>
    <row r="38" spans="1:7" ht="11.25" customHeight="1">
      <c r="A38" s="24"/>
      <c r="B38" s="4"/>
      <c r="C38" s="4"/>
      <c r="D38" s="4"/>
      <c r="E38" s="4"/>
      <c r="F38" s="4"/>
      <c r="G38" s="4"/>
    </row>
    <row r="39" spans="1:7" ht="11.25" customHeight="1">
      <c r="A39" s="24"/>
      <c r="B39" s="4"/>
      <c r="C39" s="4"/>
      <c r="D39" s="4"/>
      <c r="E39" s="4"/>
      <c r="F39" s="4"/>
      <c r="G39" s="4"/>
    </row>
    <row r="40" spans="1:7" s="7" customFormat="1" ht="11.25" customHeight="1">
      <c r="A40" s="24"/>
      <c r="B40" s="4"/>
      <c r="C40" s="4"/>
      <c r="D40" s="4"/>
      <c r="E40" s="4"/>
      <c r="F40" s="4"/>
      <c r="G40" s="4"/>
    </row>
    <row r="41" spans="1:7" ht="11.25" customHeight="1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Prefeitura</cp:lastModifiedBy>
  <cp:lastPrinted>2016-01-26T18:08:57Z</cp:lastPrinted>
  <dcterms:created xsi:type="dcterms:W3CDTF">2001-09-06T15:18:59Z</dcterms:created>
  <dcterms:modified xsi:type="dcterms:W3CDTF">2016-02-18T10:51:12Z</dcterms:modified>
  <cp:category/>
  <cp:version/>
  <cp:contentType/>
  <cp:contentStatus/>
</cp:coreProperties>
</file>